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24855" activeTab="1"/>
  </bookViews>
  <sheets>
    <sheet name="NBIG-SDIM" sheetId="1" r:id="rId1"/>
    <sheet name="PCM-SDIM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<sst xmlns="http://schemas.openxmlformats.org/spreadsheetml/2006/main" count="172" uniqueCount="48">
  <si>
    <t>k1_ax</t>
  </si>
  <si>
    <t>k1_ay</t>
  </si>
  <si>
    <t>k1_az</t>
  </si>
  <si>
    <t>k0_ax</t>
  </si>
  <si>
    <t>k0_ay</t>
  </si>
  <si>
    <t>k0_az</t>
  </si>
  <si>
    <t>k1_mx</t>
  </si>
  <si>
    <t>k1_my</t>
  </si>
  <si>
    <t>k1_mz</t>
  </si>
  <si>
    <t>k0_mx</t>
  </si>
  <si>
    <t>k0_my</t>
  </si>
  <si>
    <t>k0_mz</t>
  </si>
  <si>
    <t>DIP</t>
  </si>
  <si>
    <t>INC</t>
  </si>
  <si>
    <t>GTF</t>
  </si>
  <si>
    <t>azi</t>
  </si>
  <si>
    <t>gx</t>
  </si>
  <si>
    <t>gy</t>
  </si>
  <si>
    <t>gz</t>
  </si>
  <si>
    <t>G</t>
  </si>
  <si>
    <t>gx'</t>
  </si>
  <si>
    <t>gy'</t>
  </si>
  <si>
    <t>gz'</t>
  </si>
  <si>
    <t>gtf</t>
  </si>
  <si>
    <t>gtf_err</t>
  </si>
  <si>
    <t>inc</t>
  </si>
  <si>
    <t>inc_err</t>
  </si>
  <si>
    <t>hx</t>
  </si>
  <si>
    <t>hy</t>
  </si>
  <si>
    <t>hz</t>
  </si>
  <si>
    <t>H</t>
  </si>
  <si>
    <t>hx'</t>
  </si>
  <si>
    <t>hy'</t>
  </si>
  <si>
    <t>hz'</t>
  </si>
  <si>
    <t>H'</t>
  </si>
  <si>
    <t>Hv2</t>
  </si>
  <si>
    <t>Hv1</t>
  </si>
  <si>
    <t>azi_err</t>
  </si>
  <si>
    <t>HORI2</t>
  </si>
  <si>
    <t>T2</t>
  </si>
  <si>
    <t>mtf</t>
  </si>
  <si>
    <t>MTF</t>
  </si>
  <si>
    <t>mtf_err</t>
  </si>
  <si>
    <t>X</t>
  </si>
  <si>
    <t>Y</t>
  </si>
  <si>
    <t>Z</t>
  </si>
  <si>
    <t>FFFFFFDC,T,600,</t>
  </si>
  <si>
    <t>FFAAAAAA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</si>
</sst>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76" fontId="0" fillId="2" borderId="0" xfId="0" applyNumberFormat="1" applyFont="1" applyFill="1" applyAlignment="1">
      <alignment horizontal="center"/>
    </xf>
    <xf numFmtId="0" fontId="0" fillId="3" borderId="0" xfId="0" applyFont="1" applyFill="1" applyAlignment="1">
      <alignment horizontal="center" vertical="center" wrapText="1"/>
    </xf>
    <xf numFmtId="0" fontId="0" fillId="4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/>
    </xf>
    <xf numFmtId="177" fontId="0" fillId="2" borderId="0" xfId="0" applyNumberFormat="1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0" fillId="5" borderId="0" xfId="0" applyFont="1" applyFill="1" applyAlignment="1">
      <alignment horizontal="center"/>
    </xf>
    <xf numFmtId="176" fontId="0" fillId="5" borderId="0" xfId="0" applyNumberFormat="1" applyFont="1" applyFill="1" applyAlignment="1">
      <alignment horizontal="center"/>
    </xf>
    <xf numFmtId="176" fontId="0" fillId="4" borderId="0" xfId="0" applyNumberFormat="1" applyFont="1" applyFill="1" applyAlignment="1">
      <alignment horizontal="center"/>
    </xf>
    <xf numFmtId="177" fontId="0" fillId="0" borderId="0" xfId="0" applyNumberFormat="1" applyFont="1" applyFill="1" applyAlignment="1">
      <alignment horizontal="center"/>
    </xf>
    <xf numFmtId="177" fontId="0" fillId="5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0" fillId="4" borderId="0" xfId="0" applyNumberFormat="1" applyFill="1" applyAlignment="1"/>
    <xf numFmtId="178" fontId="0" fillId="0" borderId="0" xfId="0" applyNumberFormat="1" applyFill="1" applyAlignment="1"/>
    <xf numFmtId="0" fontId="0" fillId="0" borderId="0" xfId="0" applyFont="1" applyFill="1" applyAlignment="1">
      <alignment horizontal="left" vertical="center" wrapText="1"/>
    </xf>
    <xf numFmtId="0" fontId="0" fillId="4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68"/>
  <sheetViews>
    <sheetView workbookViewId="0">
      <selection activeCell="AI4" sqref="AI4"/>
    </sheetView>
  </sheetViews>
  <sheetFormatPr defaultColWidth="9" defaultRowHeight="13.5"/>
  <cols>
    <col min="1" max="1" width="7.45" style="1" customWidth="1"/>
    <col min="2" max="2" width="7.26666666666667" style="1" customWidth="1"/>
    <col min="3" max="3" width="4.45" style="1" customWidth="1"/>
    <col min="4" max="7" width="9" style="1" customWidth="1"/>
    <col min="8" max="10" width="8.45" style="1" hidden="1" customWidth="1"/>
    <col min="11" max="11" width="7.45" style="1" hidden="1" customWidth="1"/>
    <col min="12" max="12" width="8.45" style="1" customWidth="1"/>
    <col min="13" max="13" width="8.81666666666667" style="1" customWidth="1"/>
    <col min="14" max="14" width="7.45" style="1" customWidth="1"/>
    <col min="15" max="15" width="8.45" style="1" customWidth="1"/>
    <col min="16" max="16" width="9" style="1" customWidth="1"/>
    <col min="17" max="17" width="8.45" style="1" customWidth="1"/>
    <col min="18" max="18" width="9" style="1" customWidth="1"/>
    <col min="19" max="19" width="7.45" style="1" customWidth="1"/>
    <col min="20" max="24" width="8.45" style="1" hidden="1" customWidth="1"/>
    <col min="25" max="25" width="10.45" style="1" hidden="1" customWidth="1"/>
    <col min="26" max="26" width="8.36666666666667" style="1" customWidth="1"/>
    <col min="27" max="27" width="9.45" style="1" customWidth="1"/>
    <col min="28" max="29" width="7.45" style="1" customWidth="1"/>
    <col min="30" max="30" width="5.45" style="1" customWidth="1"/>
    <col min="31" max="16384" width="9" style="1"/>
  </cols>
  <sheetData>
    <row r="1" s="1" customFormat="1" spans="8:25"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T1" s="1" t="s">
        <v>6</v>
      </c>
      <c r="U1" s="1" t="s">
        <v>7</v>
      </c>
      <c r="V1" s="1" t="s">
        <v>8</v>
      </c>
      <c r="W1" s="1" t="s">
        <v>9</v>
      </c>
      <c r="X1" s="1" t="s">
        <v>10</v>
      </c>
      <c r="Y1" s="1" t="s">
        <v>11</v>
      </c>
    </row>
    <row r="2" s="1" customFormat="1" ht="15" customHeight="1" spans="1:25">
      <c r="A2" s="4" t="s">
        <v>12</v>
      </c>
      <c r="B2" s="4">
        <v>57.3</v>
      </c>
      <c r="H2" s="5">
        <v>0</v>
      </c>
      <c r="I2" s="5">
        <v>0</v>
      </c>
      <c r="J2" s="5">
        <v>0</v>
      </c>
      <c r="K2" s="13">
        <v>0</v>
      </c>
      <c r="L2" s="13">
        <v>0</v>
      </c>
      <c r="M2" s="13">
        <v>0</v>
      </c>
      <c r="T2" s="5">
        <v>0</v>
      </c>
      <c r="U2" s="5">
        <v>0</v>
      </c>
      <c r="V2" s="5">
        <v>0</v>
      </c>
      <c r="W2" s="13">
        <v>0</v>
      </c>
      <c r="X2" s="13">
        <v>0</v>
      </c>
      <c r="Y2" s="13">
        <v>0</v>
      </c>
    </row>
    <row r="3" s="2" customFormat="1" ht="15" customHeight="1" spans="1:37">
      <c r="A3" s="2" t="s">
        <v>13</v>
      </c>
      <c r="B3" s="2" t="s">
        <v>14</v>
      </c>
      <c r="C3" s="2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7" t="s">
        <v>21</v>
      </c>
      <c r="J3" s="7" t="s">
        <v>22</v>
      </c>
      <c r="K3" s="2" t="s">
        <v>19</v>
      </c>
      <c r="L3" s="2" t="s">
        <v>23</v>
      </c>
      <c r="M3" s="2" t="s">
        <v>24</v>
      </c>
      <c r="N3" s="2" t="s">
        <v>25</v>
      </c>
      <c r="O3" s="2" t="s">
        <v>26</v>
      </c>
      <c r="P3" s="6" t="s">
        <v>27</v>
      </c>
      <c r="Q3" s="6" t="s">
        <v>28</v>
      </c>
      <c r="R3" s="6" t="s">
        <v>29</v>
      </c>
      <c r="S3" s="6" t="s">
        <v>30</v>
      </c>
      <c r="T3" s="7" t="s">
        <v>31</v>
      </c>
      <c r="U3" s="7" t="s">
        <v>32</v>
      </c>
      <c r="V3" s="7" t="s">
        <v>33</v>
      </c>
      <c r="W3" s="2" t="s">
        <v>34</v>
      </c>
      <c r="X3" s="16" t="s">
        <v>35</v>
      </c>
      <c r="Y3" s="16" t="s">
        <v>36</v>
      </c>
      <c r="Z3" s="16" t="s">
        <v>15</v>
      </c>
      <c r="AA3" s="2" t="s">
        <v>37</v>
      </c>
      <c r="AB3" s="2" t="s">
        <v>38</v>
      </c>
      <c r="AC3" s="18" t="s">
        <v>39</v>
      </c>
      <c r="AD3" s="2" t="s">
        <v>12</v>
      </c>
      <c r="AE3" s="2" t="s">
        <v>40</v>
      </c>
      <c r="AF3" s="2" t="s">
        <v>41</v>
      </c>
      <c r="AG3" s="2" t="s">
        <v>42</v>
      </c>
      <c r="AI3" s="2" t="s">
        <v>43</v>
      </c>
      <c r="AJ3" s="2" t="s">
        <v>44</v>
      </c>
      <c r="AK3" s="2" t="s">
        <v>45</v>
      </c>
    </row>
    <row r="4" s="1" customFormat="1" spans="1:37">
      <c r="A4" s="8">
        <v>89.96</v>
      </c>
      <c r="B4" s="8">
        <v>89.15</v>
      </c>
      <c r="C4" s="1">
        <v>0</v>
      </c>
      <c r="D4" s="10">
        <f>SIN(A4/180*PI())*SIN(B4/180*PI())*(1-H$2)</f>
        <v>0.999889715308223</v>
      </c>
      <c r="E4" s="10">
        <f>SIN(A4/180*PI())*COS(B4/180*PI())*(1-I$2)</f>
        <v>0.0148347508589989</v>
      </c>
      <c r="F4" s="10">
        <f>COS(A4/180*PI())*(1-J$2)</f>
        <v>0.000698131644087597</v>
      </c>
      <c r="G4" s="10">
        <f t="shared" ref="G4:G40" si="0">(D4^2+E4^2+F4^2)^0.5</f>
        <v>1</v>
      </c>
      <c r="H4" s="10">
        <f t="shared" ref="H4:J4" si="1">D4+K$2</f>
        <v>0.999889715308223</v>
      </c>
      <c r="I4" s="10">
        <f t="shared" si="1"/>
        <v>0.0148347508589989</v>
      </c>
      <c r="J4" s="10">
        <f t="shared" si="1"/>
        <v>0.000698131644087597</v>
      </c>
      <c r="K4" s="10">
        <f t="shared" ref="K4:K40" si="2">(H4^2+I4^2+J4^2)^0.5</f>
        <v>1</v>
      </c>
      <c r="L4" s="14">
        <f t="shared" ref="L4:L40" si="3">IF(I4&lt;0,180+ATAN(H4/I4)/PI()*180,IF(H4&lt;0,360+ATAN(H4/I4)/PI()*180,ATAN(H4/I4)/PI()*180))</f>
        <v>89.15</v>
      </c>
      <c r="M4" s="14">
        <f t="shared" ref="M4:M40" si="4">IF((L4-B4)&gt;180,(L4-B4-360),IF((L4-B4)&lt;-180,(L4-B4+360),(L4-B4)))</f>
        <v>0</v>
      </c>
      <c r="N4" s="14">
        <f t="shared" ref="N4:N40" si="5">IF(J4&gt;0,ATAN((H4^2+I4^2)^0.5/J4)/PI()*180,180+ATAN((H4^2+I4^2)^0.5/J4)/PI()*180)</f>
        <v>89.96</v>
      </c>
      <c r="O4" s="10">
        <f t="shared" ref="O4:O40" si="6">N4-A4</f>
        <v>0</v>
      </c>
      <c r="P4" s="10">
        <f>-((SIN(B$2/180*PI())*SIN(A4/180*PI())*SIN(B4/180*PI())-COS(B$2/180*PI())*COS(C4/180*PI())*COS(A4/180*PI())*SIN(B4/180*PI())-COS(B$2/180*PI())*SIN(C4/180*PI())*COS(B4/180*PI())))</f>
        <v>-0.841040858827902</v>
      </c>
      <c r="Q4" s="10">
        <f>-((SIN(B$2/180*PI())*SIN(A4/180*PI())*COS(B4/180*PI())-COS(B$2/180*PI())*COS(C4/180*PI())*COS(A4/180*PI())*COS(B4/180*PI())+COS(B$2/180*PI())*SIN(C4/180*PI())*SIN(B4/180*PI())))</f>
        <v>-0.0124780077361876</v>
      </c>
      <c r="R4" s="10">
        <f>(SIN(B$2/180*PI())*COS(A4/180*PI())+COS(B$2/180*PI())*COS(C4/180*PI())*SIN(A4/180*PI()))</f>
        <v>0.540827674130087</v>
      </c>
      <c r="S4" s="10">
        <f t="shared" ref="S4:S40" si="7">(P4^2+Q4^2+R4^2)^0.5</f>
        <v>1</v>
      </c>
      <c r="T4" s="10">
        <f t="shared" ref="T4:V4" si="8">(1-T$2)*P4+W$2</f>
        <v>-0.841040858827902</v>
      </c>
      <c r="U4" s="10">
        <f t="shared" si="8"/>
        <v>-0.0124780077361876</v>
      </c>
      <c r="V4" s="10">
        <f t="shared" si="8"/>
        <v>0.540827674130087</v>
      </c>
      <c r="W4" s="10">
        <f t="shared" ref="W4:W40" si="9">(T4^2+U4^2+V4^2)^0.5</f>
        <v>1</v>
      </c>
      <c r="X4" s="10">
        <f t="shared" ref="X4:X40" si="10">T4*COS(L4/180*PI())-U4*SIN(L4/180*PI())</f>
        <v>-1.85615411929518e-16</v>
      </c>
      <c r="Y4" s="10">
        <f t="shared" ref="Y4:Y40" si="11">V4*SIN(N4/180*PI())+T4*SIN(L4/180*PI())*COS(N4/180*PI())+U4*COS(L4/180*PI())*COS(N4/180*PI())</f>
        <v>0.540240320477655</v>
      </c>
      <c r="Z4" s="14">
        <f t="shared" ref="Z4:Z40" si="12">IF(Y4&lt;0,180+ATAN(X4/Y4)/PI()*180,IF(X4&lt;0,360+ATAN(X4/Y4)/PI()*180,ATAN(X4/Y4)/PI()*180))</f>
        <v>360</v>
      </c>
      <c r="AA4" s="10">
        <f>IF((Z4-C4)&gt;180,(Z4-C4-360),IF((Z4-C4)&lt;-180,(Z4-C4+360),(Z4-C4)))</f>
        <v>0</v>
      </c>
      <c r="AB4" s="10">
        <f t="shared" ref="AB4:AB40" si="13">(X4^2+Y4^2)^0.5</f>
        <v>0.540240320477655</v>
      </c>
      <c r="AC4" s="10">
        <f t="shared" ref="AC4:AC40" si="14">AB4/W4</f>
        <v>0.540240320477655</v>
      </c>
      <c r="AD4" s="1">
        <f t="shared" ref="AD4:AD40" si="15">ACOS(AC4)/PI()*180</f>
        <v>57.3</v>
      </c>
      <c r="AE4" s="14">
        <f t="shared" ref="AE4:AE40" si="16">IF(U4&lt;0,180+ATAN(T4/U4)/PI()*180,IF(T4&lt;0,360+ATAN(T4/U4)/PI()*180,ATAN(T4/U4)/PI()*180))</f>
        <v>269.15</v>
      </c>
      <c r="AF4" s="14">
        <f t="shared" ref="AF4:AF40" si="17">IF(Q4&lt;0,180+ATAN(P4/Q4)/PI()*180,IF(P4&lt;0,360+ATAN(P4/Q4)/PI()*180,ATAN(P4/Q4)/PI()*180))</f>
        <v>269.15</v>
      </c>
      <c r="AG4" s="14">
        <f t="shared" ref="AG4:AG40" si="18">AE4-AF4</f>
        <v>0</v>
      </c>
      <c r="AI4" s="20">
        <f t="shared" ref="AI4:AI40" si="19">R4*57000</f>
        <v>30827.177425415</v>
      </c>
      <c r="AJ4" s="20">
        <f t="shared" ref="AJ4:AJ40" si="20">Q4*57000</f>
        <v>-711.246440962691</v>
      </c>
      <c r="AK4" s="20">
        <f t="shared" ref="AK4:AK40" si="21">-P4*57000</f>
        <v>47939.3289531904</v>
      </c>
    </row>
    <row r="5" s="1" customFormat="1" spans="1:37">
      <c r="A5" s="1">
        <f>A$4</f>
        <v>89.96</v>
      </c>
      <c r="B5" s="1">
        <f>B$4</f>
        <v>89.15</v>
      </c>
      <c r="C5" s="1">
        <v>10</v>
      </c>
      <c r="D5" s="10">
        <f>SIN(A5/180*PI())*SIN(B5/180*PI())*(1-H$2)</f>
        <v>0.999889715308223</v>
      </c>
      <c r="E5" s="10">
        <f>SIN(A5/180*PI())*COS(B5/180*PI())*(1-I$2)</f>
        <v>0.0148347508589989</v>
      </c>
      <c r="F5" s="10">
        <f>COS(A5/180*PI())*(1-J$2)</f>
        <v>0.000698131644087597</v>
      </c>
      <c r="G5" s="10">
        <f t="shared" si="0"/>
        <v>1</v>
      </c>
      <c r="H5" s="10">
        <f t="shared" ref="H5:J5" si="22">D5+K$2</f>
        <v>0.999889715308223</v>
      </c>
      <c r="I5" s="10">
        <f t="shared" si="22"/>
        <v>0.0148347508589989</v>
      </c>
      <c r="J5" s="10">
        <f t="shared" si="22"/>
        <v>0.000698131644087597</v>
      </c>
      <c r="K5" s="10">
        <f t="shared" si="2"/>
        <v>1</v>
      </c>
      <c r="L5" s="14">
        <f t="shared" si="3"/>
        <v>89.15</v>
      </c>
      <c r="M5" s="14">
        <f t="shared" si="4"/>
        <v>0</v>
      </c>
      <c r="N5" s="14">
        <f t="shared" si="5"/>
        <v>89.96</v>
      </c>
      <c r="O5" s="10">
        <f t="shared" si="6"/>
        <v>0</v>
      </c>
      <c r="P5" s="10">
        <f>-((SIN(B$2/180*PI())*SIN(A5/180*PI())*SIN(B5/180*PI())-COS(B$2/180*PI())*COS(C5/180*PI())*COS(A5/180*PI())*SIN(B5/180*PI())-COS(B$2/180*PI())*SIN(C5/180*PI())*COS(B5/180*PI())))</f>
        <v>-0.839654913852175</v>
      </c>
      <c r="Q5" s="10">
        <f>-((SIN(B$2/180*PI())*SIN(A5/180*PI())*COS(B5/180*PI())-COS(B$2/180*PI())*COS(C5/180*PI())*COS(A5/180*PI())*COS(B5/180*PI())+COS(B$2/180*PI())*SIN(C5/180*PI())*SIN(B5/180*PI())))</f>
        <v>-0.106279516750068</v>
      </c>
      <c r="R5" s="10">
        <f>(SIN(B$2/180*PI())*COS(A5/180*PI())+COS(B$2/180*PI())*COS(C5/180*PI())*SIN(A5/180*PI()))</f>
        <v>0.532620211748736</v>
      </c>
      <c r="S5" s="10">
        <f t="shared" si="7"/>
        <v>1</v>
      </c>
      <c r="T5" s="10">
        <f t="shared" ref="T5:V5" si="23">(1-T$2)*P5+W$2</f>
        <v>-0.839654913852175</v>
      </c>
      <c r="U5" s="10">
        <f t="shared" si="23"/>
        <v>-0.106279516750068</v>
      </c>
      <c r="V5" s="10">
        <f t="shared" si="23"/>
        <v>0.532620211748736</v>
      </c>
      <c r="W5" s="10">
        <f t="shared" si="9"/>
        <v>1</v>
      </c>
      <c r="X5" s="10">
        <f t="shared" si="10"/>
        <v>0.0938117471531431</v>
      </c>
      <c r="Y5" s="10">
        <f t="shared" si="11"/>
        <v>0.532032856096195</v>
      </c>
      <c r="Z5" s="14">
        <f t="shared" si="12"/>
        <v>9.99999999999998</v>
      </c>
      <c r="AA5" s="10">
        <f t="shared" ref="AA5:AA39" si="24">Z5-C5</f>
        <v>-1.77635683940025e-14</v>
      </c>
      <c r="AB5" s="10">
        <f t="shared" si="13"/>
        <v>0.540240320477655</v>
      </c>
      <c r="AC5" s="10">
        <f t="shared" si="14"/>
        <v>0.540240320477655</v>
      </c>
      <c r="AD5" s="1">
        <f t="shared" si="15"/>
        <v>57.3</v>
      </c>
      <c r="AE5" s="14">
        <f t="shared" si="16"/>
        <v>262.78613524517</v>
      </c>
      <c r="AF5" s="14">
        <f t="shared" si="17"/>
        <v>262.78613524517</v>
      </c>
      <c r="AG5" s="14">
        <f t="shared" si="18"/>
        <v>0</v>
      </c>
      <c r="AI5" s="21">
        <f t="shared" si="19"/>
        <v>30359.352069678</v>
      </c>
      <c r="AJ5" s="21">
        <f t="shared" si="20"/>
        <v>-6057.9324547539</v>
      </c>
      <c r="AK5" s="21">
        <f t="shared" si="21"/>
        <v>47860.330089574</v>
      </c>
    </row>
    <row r="6" s="1" customFormat="1" spans="1:37">
      <c r="A6" s="1">
        <f>A$4</f>
        <v>89.96</v>
      </c>
      <c r="B6" s="1">
        <f>B$4</f>
        <v>89.15</v>
      </c>
      <c r="C6" s="1">
        <v>20</v>
      </c>
      <c r="D6" s="10">
        <f>SIN(A6/180*PI())*SIN(B6/180*PI())*(1-H$2)</f>
        <v>0.999889715308223</v>
      </c>
      <c r="E6" s="10">
        <f>SIN(A6/180*PI())*COS(B6/180*PI())*(1-I$2)</f>
        <v>0.0148347508589989</v>
      </c>
      <c r="F6" s="10">
        <f>COS(A6/180*PI())*(1-J$2)</f>
        <v>0.000698131644087597</v>
      </c>
      <c r="G6" s="10">
        <f t="shared" si="0"/>
        <v>1</v>
      </c>
      <c r="H6" s="10">
        <f t="shared" ref="H6:J6" si="25">D6+K$2</f>
        <v>0.999889715308223</v>
      </c>
      <c r="I6" s="10">
        <f t="shared" si="25"/>
        <v>0.0148347508589989</v>
      </c>
      <c r="J6" s="10">
        <f t="shared" si="25"/>
        <v>0.000698131644087597</v>
      </c>
      <c r="K6" s="10">
        <f t="shared" si="2"/>
        <v>1</v>
      </c>
      <c r="L6" s="14">
        <f t="shared" si="3"/>
        <v>89.15</v>
      </c>
      <c r="M6" s="14">
        <f t="shared" si="4"/>
        <v>0</v>
      </c>
      <c r="N6" s="14">
        <f t="shared" si="5"/>
        <v>89.96</v>
      </c>
      <c r="O6" s="10">
        <f t="shared" si="6"/>
        <v>0</v>
      </c>
      <c r="P6" s="10">
        <f>-((SIN(B$2/180*PI())*SIN(A6/180*PI())*SIN(B6/180*PI())-COS(B$2/180*PI())*COS(C6/180*PI())*COS(A6/180*PI())*SIN(B6/180*PI())-COS(B$2/180*PI())*SIN(C6/180*PI())*COS(B6/180*PI())))</f>
        <v>-0.838322538633372</v>
      </c>
      <c r="Q6" s="10">
        <f>-((SIN(B$2/180*PI())*SIN(A6/180*PI())*COS(B6/180*PI())-COS(B$2/180*PI())*COS(C6/180*PI())*COS(A6/180*PI())*COS(B6/180*PI())+COS(B$2/180*PI())*SIN(C6/180*PI())*SIN(B6/180*PI())))</f>
        <v>-0.197231084381457</v>
      </c>
      <c r="R6" s="10">
        <f>(SIN(B$2/180*PI())*COS(A6/180*PI())+COS(B$2/180*PI())*COS(C6/180*PI())*SIN(A6/180*PI()))</f>
        <v>0.508247204195964</v>
      </c>
      <c r="S6" s="10">
        <f t="shared" si="7"/>
        <v>1</v>
      </c>
      <c r="T6" s="10">
        <f t="shared" ref="T6:V6" si="26">(1-T$2)*P6+W$2</f>
        <v>-0.838322538633372</v>
      </c>
      <c r="U6" s="10">
        <f t="shared" si="26"/>
        <v>-0.197231084381457</v>
      </c>
      <c r="V6" s="10">
        <f t="shared" si="26"/>
        <v>0.508247204195964</v>
      </c>
      <c r="W6" s="10">
        <f t="shared" si="9"/>
        <v>1</v>
      </c>
      <c r="X6" s="10">
        <f t="shared" si="10"/>
        <v>0.184773071840073</v>
      </c>
      <c r="Y6" s="10">
        <f t="shared" si="11"/>
        <v>0.507659842603867</v>
      </c>
      <c r="Z6" s="14">
        <f t="shared" si="12"/>
        <v>20</v>
      </c>
      <c r="AA6" s="10">
        <f t="shared" si="24"/>
        <v>0</v>
      </c>
      <c r="AB6" s="10">
        <f t="shared" si="13"/>
        <v>0.540240320477655</v>
      </c>
      <c r="AC6" s="10">
        <f t="shared" si="14"/>
        <v>0.540240320477655</v>
      </c>
      <c r="AD6" s="1">
        <f t="shared" si="15"/>
        <v>57.3</v>
      </c>
      <c r="AE6" s="14">
        <f t="shared" si="16"/>
        <v>256.760858041638</v>
      </c>
      <c r="AF6" s="14">
        <f t="shared" si="17"/>
        <v>256.760858041638</v>
      </c>
      <c r="AG6" s="14">
        <f t="shared" si="18"/>
        <v>0</v>
      </c>
      <c r="AI6" s="21">
        <f t="shared" si="19"/>
        <v>28970.0906391699</v>
      </c>
      <c r="AJ6" s="21">
        <f t="shared" si="20"/>
        <v>-11242.171809743</v>
      </c>
      <c r="AK6" s="21">
        <f t="shared" si="21"/>
        <v>47784.3847021022</v>
      </c>
    </row>
    <row r="7" s="1" customFormat="1" spans="1:37">
      <c r="A7" s="1">
        <f>A$4</f>
        <v>89.96</v>
      </c>
      <c r="B7" s="1">
        <f>B$4</f>
        <v>89.15</v>
      </c>
      <c r="C7" s="1">
        <v>30</v>
      </c>
      <c r="D7" s="10">
        <f>SIN(A7/180*PI())*SIN(B7/180*PI())*(1-H$2)</f>
        <v>0.999889715308223</v>
      </c>
      <c r="E7" s="10">
        <f>SIN(A7/180*PI())*COS(B7/180*PI())*(1-I$2)</f>
        <v>0.0148347508589989</v>
      </c>
      <c r="F7" s="10">
        <f>COS(A7/180*PI())*(1-J$2)</f>
        <v>0.000698131644087597</v>
      </c>
      <c r="G7" s="10">
        <f t="shared" si="0"/>
        <v>1</v>
      </c>
      <c r="H7" s="10">
        <f t="shared" ref="H7:J7" si="27">D7+K$2</f>
        <v>0.999889715308223</v>
      </c>
      <c r="I7" s="10">
        <f t="shared" si="27"/>
        <v>0.0148347508589989</v>
      </c>
      <c r="J7" s="10">
        <f t="shared" si="27"/>
        <v>0.000698131644087597</v>
      </c>
      <c r="K7" s="10">
        <f t="shared" si="2"/>
        <v>1</v>
      </c>
      <c r="L7" s="14">
        <f t="shared" si="3"/>
        <v>89.15</v>
      </c>
      <c r="M7" s="14">
        <f t="shared" si="4"/>
        <v>0</v>
      </c>
      <c r="N7" s="14">
        <f t="shared" si="5"/>
        <v>89.96</v>
      </c>
      <c r="O7" s="10">
        <f t="shared" si="6"/>
        <v>0</v>
      </c>
      <c r="P7" s="10">
        <f>-((SIN(B$2/180*PI())*SIN(A7/180*PI())*SIN(B7/180*PI())-COS(B$2/180*PI())*COS(C7/180*PI())*COS(A7/180*PI())*SIN(B7/180*PI())-COS(B$2/180*PI())*SIN(C7/180*PI())*COS(B7/180*PI())))</f>
        <v>-0.837084216718302</v>
      </c>
      <c r="Q7" s="10">
        <f>-((SIN(B$2/180*PI())*SIN(A7/180*PI())*COS(B7/180*PI())-COS(B$2/180*PI())*COS(C7/180*PI())*COS(A7/180*PI())*COS(B7/180*PI())+COS(B$2/180*PI())*SIN(C7/180*PI())*SIN(B7/180*PI())))</f>
        <v>-0.282569193271587</v>
      </c>
      <c r="R7" s="10">
        <f>(SIN(B$2/180*PI())*COS(A7/180*PI())+COS(B$2/180*PI())*COS(C7/180*PI())*SIN(A7/180*PI()))</f>
        <v>0.468449212972924</v>
      </c>
      <c r="S7" s="10">
        <f t="shared" si="7"/>
        <v>1</v>
      </c>
      <c r="T7" s="10">
        <f t="shared" ref="T7:V7" si="28">(1-T$2)*P7+W$2</f>
        <v>-0.837084216718302</v>
      </c>
      <c r="U7" s="10">
        <f t="shared" si="28"/>
        <v>-0.282569193271587</v>
      </c>
      <c r="V7" s="10">
        <f t="shared" si="28"/>
        <v>0.468449212972924</v>
      </c>
      <c r="W7" s="10">
        <f t="shared" si="9"/>
        <v>1</v>
      </c>
      <c r="X7" s="10">
        <f t="shared" si="10"/>
        <v>0.270120160238827</v>
      </c>
      <c r="Y7" s="10">
        <f t="shared" si="11"/>
        <v>0.467861841682296</v>
      </c>
      <c r="Z7" s="14">
        <f t="shared" si="12"/>
        <v>30</v>
      </c>
      <c r="AA7" s="10">
        <f t="shared" si="24"/>
        <v>0</v>
      </c>
      <c r="AB7" s="10">
        <f t="shared" si="13"/>
        <v>0.540240320477655</v>
      </c>
      <c r="AC7" s="10">
        <f t="shared" si="14"/>
        <v>0.540240320477655</v>
      </c>
      <c r="AD7" s="1">
        <f t="shared" si="15"/>
        <v>57.3</v>
      </c>
      <c r="AE7" s="14">
        <f t="shared" si="16"/>
        <v>251.34718798813</v>
      </c>
      <c r="AF7" s="14">
        <f t="shared" si="17"/>
        <v>251.34718798813</v>
      </c>
      <c r="AG7" s="14">
        <f t="shared" si="18"/>
        <v>0</v>
      </c>
      <c r="AI7" s="20">
        <f t="shared" si="19"/>
        <v>26701.6051394567</v>
      </c>
      <c r="AJ7" s="20">
        <f t="shared" si="20"/>
        <v>-16106.4440164805</v>
      </c>
      <c r="AK7" s="20">
        <f t="shared" si="21"/>
        <v>47713.8003529432</v>
      </c>
    </row>
    <row r="8" s="1" customFormat="1" spans="1:37">
      <c r="A8" s="1">
        <f>A$4</f>
        <v>89.96</v>
      </c>
      <c r="B8" s="1">
        <f>B$4</f>
        <v>89.15</v>
      </c>
      <c r="C8" s="1">
        <v>40</v>
      </c>
      <c r="D8" s="10">
        <f>SIN(A8/180*PI())*SIN(B8/180*PI())*(1-H$2)</f>
        <v>0.999889715308223</v>
      </c>
      <c r="E8" s="10">
        <f>SIN(A8/180*PI())*COS(B8/180*PI())*(1-I$2)</f>
        <v>0.0148347508589989</v>
      </c>
      <c r="F8" s="10">
        <f>COS(A8/180*PI())*(1-J$2)</f>
        <v>0.000698131644087597</v>
      </c>
      <c r="G8" s="10">
        <f t="shared" si="0"/>
        <v>1</v>
      </c>
      <c r="H8" s="10">
        <f t="shared" ref="H8:J8" si="29">D8+K$2</f>
        <v>0.999889715308223</v>
      </c>
      <c r="I8" s="10">
        <f t="shared" si="29"/>
        <v>0.0148347508589989</v>
      </c>
      <c r="J8" s="10">
        <f t="shared" si="29"/>
        <v>0.000698131644087597</v>
      </c>
      <c r="K8" s="10">
        <f t="shared" si="2"/>
        <v>1</v>
      </c>
      <c r="L8" s="14">
        <f t="shared" si="3"/>
        <v>89.15</v>
      </c>
      <c r="M8" s="14">
        <f t="shared" si="4"/>
        <v>0</v>
      </c>
      <c r="N8" s="14">
        <f t="shared" si="5"/>
        <v>89.96</v>
      </c>
      <c r="O8" s="10">
        <f t="shared" si="6"/>
        <v>0</v>
      </c>
      <c r="P8" s="10">
        <f>-((SIN(B$2/180*PI())*SIN(A8/180*PI())*SIN(B8/180*PI())-COS(B$2/180*PI())*COS(C8/180*PI())*COS(A8/180*PI())*SIN(B8/180*PI())-COS(B$2/180*PI())*SIN(C8/180*PI())*COS(B8/180*PI())))</f>
        <v>-0.835977573891733</v>
      </c>
      <c r="Q8" s="10">
        <f>-((SIN(B$2/180*PI())*SIN(A8/180*PI())*COS(B8/180*PI())-COS(B$2/180*PI())*COS(C8/180*PI())*COS(A8/180*PI())*COS(B8/180*PI())+COS(B$2/180*PI())*SIN(C8/180*PI())*SIN(B8/180*PI())))</f>
        <v>-0.359700888164999</v>
      </c>
      <c r="R8" s="10">
        <f>(SIN(B$2/180*PI())*COS(A8/180*PI())+COS(B$2/180*PI())*COS(C8/180*PI())*SIN(A8/180*PI()))</f>
        <v>0.414435479904173</v>
      </c>
      <c r="S8" s="10">
        <f t="shared" si="7"/>
        <v>1</v>
      </c>
      <c r="T8" s="10">
        <f t="shared" ref="T8:V8" si="30">(1-T$2)*P8+W$2</f>
        <v>-0.835977573891733</v>
      </c>
      <c r="U8" s="10">
        <f t="shared" si="30"/>
        <v>-0.359700888164999</v>
      </c>
      <c r="V8" s="10">
        <f t="shared" si="30"/>
        <v>0.414435479904173</v>
      </c>
      <c r="W8" s="10">
        <f t="shared" si="9"/>
        <v>1</v>
      </c>
      <c r="X8" s="10">
        <f t="shared" si="10"/>
        <v>0.347259784256122</v>
      </c>
      <c r="Y8" s="10">
        <f t="shared" si="11"/>
        <v>0.413848095450724</v>
      </c>
      <c r="Z8" s="14">
        <f t="shared" si="12"/>
        <v>40</v>
      </c>
      <c r="AA8" s="10">
        <f t="shared" si="24"/>
        <v>0</v>
      </c>
      <c r="AB8" s="10">
        <f t="shared" si="13"/>
        <v>0.540240320477655</v>
      </c>
      <c r="AC8" s="10">
        <f t="shared" si="14"/>
        <v>0.540240320477655</v>
      </c>
      <c r="AD8" s="1">
        <f t="shared" si="15"/>
        <v>57.3</v>
      </c>
      <c r="AE8" s="14">
        <f t="shared" si="16"/>
        <v>246.718962035484</v>
      </c>
      <c r="AF8" s="14">
        <f t="shared" si="17"/>
        <v>246.718962035484</v>
      </c>
      <c r="AG8" s="14">
        <f t="shared" si="18"/>
        <v>0</v>
      </c>
      <c r="AI8" s="21">
        <f t="shared" si="19"/>
        <v>23622.8223545379</v>
      </c>
      <c r="AJ8" s="21">
        <f t="shared" si="20"/>
        <v>-20502.950625405</v>
      </c>
      <c r="AK8" s="21">
        <f t="shared" si="21"/>
        <v>47650.7217118288</v>
      </c>
    </row>
    <row r="9" s="1" customFormat="1" spans="1:37">
      <c r="A9" s="1">
        <f>A$4</f>
        <v>89.96</v>
      </c>
      <c r="B9" s="1">
        <f>B$4</f>
        <v>89.15</v>
      </c>
      <c r="C9" s="1">
        <v>50</v>
      </c>
      <c r="D9" s="10">
        <f>SIN(A9/180*PI())*SIN(B9/180*PI())*(1-H$2)</f>
        <v>0.999889715308223</v>
      </c>
      <c r="E9" s="10">
        <f>SIN(A9/180*PI())*COS(B9/180*PI())*(1-I$2)</f>
        <v>0.0148347508589989</v>
      </c>
      <c r="F9" s="10">
        <f>COS(A9/180*PI())*(1-J$2)</f>
        <v>0.000698131644087597</v>
      </c>
      <c r="G9" s="10">
        <f t="shared" si="0"/>
        <v>1</v>
      </c>
      <c r="H9" s="10">
        <f t="shared" ref="H9:J9" si="31">D9+K$2</f>
        <v>0.999889715308223</v>
      </c>
      <c r="I9" s="10">
        <f t="shared" si="31"/>
        <v>0.0148347508589989</v>
      </c>
      <c r="J9" s="10">
        <f t="shared" si="31"/>
        <v>0.000698131644087597</v>
      </c>
      <c r="K9" s="10">
        <f t="shared" si="2"/>
        <v>1</v>
      </c>
      <c r="L9" s="14">
        <f t="shared" si="3"/>
        <v>89.15</v>
      </c>
      <c r="M9" s="14">
        <f t="shared" si="4"/>
        <v>0</v>
      </c>
      <c r="N9" s="14">
        <f t="shared" si="5"/>
        <v>89.96</v>
      </c>
      <c r="O9" s="10">
        <f t="shared" si="6"/>
        <v>0</v>
      </c>
      <c r="P9" s="10">
        <f>-((SIN(B$2/180*PI())*SIN(A9/180*PI())*SIN(B9/180*PI())-COS(B$2/180*PI())*COS(C9/180*PI())*COS(A9/180*PI())*SIN(B9/180*PI())-COS(B$2/180*PI())*SIN(C9/180*PI())*COS(B9/180*PI())))</f>
        <v>-0.835036234935963</v>
      </c>
      <c r="Q9" s="10">
        <f>-((SIN(B$2/180*PI())*SIN(A9/180*PI())*COS(B9/180*PI())-COS(B$2/180*PI())*COS(C9/180*PI())*COS(A9/180*PI())*COS(B9/180*PI())+COS(B$2/180*PI())*SIN(C9/180*PI())*SIN(B9/180*PI())))</f>
        <v>-0.426282561542878</v>
      </c>
      <c r="R9" s="10">
        <f>(SIN(B$2/180*PI())*COS(A9/180*PI())+COS(B$2/180*PI())*COS(C9/180*PI())*SIN(A9/180*PI()))</f>
        <v>0.347847184936739</v>
      </c>
      <c r="S9" s="10">
        <f t="shared" si="7"/>
        <v>1</v>
      </c>
      <c r="T9" s="10">
        <f t="shared" ref="T9:V9" si="32">(1-T$2)*P9+W$2</f>
        <v>-0.835036234935963</v>
      </c>
      <c r="U9" s="10">
        <f t="shared" si="32"/>
        <v>-0.426282561542878</v>
      </c>
      <c r="V9" s="10">
        <f t="shared" si="32"/>
        <v>0.347847184936739</v>
      </c>
      <c r="W9" s="10">
        <f t="shared" si="9"/>
        <v>1</v>
      </c>
      <c r="X9" s="10">
        <f t="shared" si="10"/>
        <v>0.413848095450723</v>
      </c>
      <c r="Y9" s="10">
        <f t="shared" si="11"/>
        <v>0.347259784256122</v>
      </c>
      <c r="Z9" s="14">
        <f t="shared" si="12"/>
        <v>50</v>
      </c>
      <c r="AA9" s="10">
        <f t="shared" si="24"/>
        <v>0</v>
      </c>
      <c r="AB9" s="10">
        <f t="shared" si="13"/>
        <v>0.540240320477655</v>
      </c>
      <c r="AC9" s="10">
        <f t="shared" si="14"/>
        <v>0.540240320477655</v>
      </c>
      <c r="AD9" s="1">
        <f t="shared" si="15"/>
        <v>57.3</v>
      </c>
      <c r="AE9" s="14">
        <f t="shared" si="16"/>
        <v>242.95587543599</v>
      </c>
      <c r="AF9" s="14">
        <f t="shared" si="17"/>
        <v>242.95587543599</v>
      </c>
      <c r="AG9" s="14">
        <f t="shared" si="18"/>
        <v>0</v>
      </c>
      <c r="AI9" s="21">
        <f t="shared" si="19"/>
        <v>19827.2895413941</v>
      </c>
      <c r="AJ9" s="21">
        <f t="shared" si="20"/>
        <v>-24298.106007944</v>
      </c>
      <c r="AK9" s="21">
        <f t="shared" si="21"/>
        <v>47597.0653913499</v>
      </c>
    </row>
    <row r="10" s="1" customFormat="1" spans="1:37">
      <c r="A10" s="1">
        <f>A$4</f>
        <v>89.96</v>
      </c>
      <c r="B10" s="1">
        <f>B$4</f>
        <v>89.15</v>
      </c>
      <c r="C10" s="1">
        <v>60</v>
      </c>
      <c r="D10" s="10">
        <f>SIN(A10/180*PI())*SIN(B10/180*PI())*(1-H$2)</f>
        <v>0.999889715308223</v>
      </c>
      <c r="E10" s="10">
        <f>SIN(A10/180*PI())*COS(B10/180*PI())*(1-I$2)</f>
        <v>0.0148347508589989</v>
      </c>
      <c r="F10" s="10">
        <f>COS(A10/180*PI())*(1-J$2)</f>
        <v>0.000698131644087597</v>
      </c>
      <c r="G10" s="10">
        <f t="shared" si="0"/>
        <v>1</v>
      </c>
      <c r="H10" s="10">
        <f t="shared" ref="H10:J10" si="33">D10+K$2</f>
        <v>0.999889715308223</v>
      </c>
      <c r="I10" s="10">
        <f t="shared" si="33"/>
        <v>0.0148347508589989</v>
      </c>
      <c r="J10" s="10">
        <f t="shared" si="33"/>
        <v>0.000698131644087597</v>
      </c>
      <c r="K10" s="10">
        <f t="shared" si="2"/>
        <v>1</v>
      </c>
      <c r="L10" s="14">
        <f t="shared" si="3"/>
        <v>89.15</v>
      </c>
      <c r="M10" s="14">
        <f t="shared" si="4"/>
        <v>0</v>
      </c>
      <c r="N10" s="14">
        <f t="shared" si="5"/>
        <v>89.96</v>
      </c>
      <c r="O10" s="10">
        <f t="shared" si="6"/>
        <v>0</v>
      </c>
      <c r="P10" s="10">
        <f>-((SIN(B$2/180*PI())*SIN(A10/180*PI())*SIN(B10/180*PI())-COS(B$2/180*PI())*COS(C10/180*PI())*COS(A10/180*PI())*SIN(B10/180*PI())-COS(B$2/180*PI())*SIN(C10/180*PI())*COS(B10/180*PI())))</f>
        <v>-0.834288801958822</v>
      </c>
      <c r="Q10" s="10">
        <f>-((SIN(B$2/180*PI())*SIN(A10/180*PI())*COS(B10/180*PI())-COS(B$2/180*PI())*COS(C10/180*PI())*COS(A10/180*PI())*COS(B10/180*PI())+COS(B$2/180*PI())*SIN(C10/180*PI())*SIN(B10/180*PI())))</f>
        <v>-0.480291162951588</v>
      </c>
      <c r="R10" s="10">
        <f>(SIN(B$2/180*PI())*COS(A10/180*PI())+COS(B$2/180*PI())*COS(C10/180*PI())*SIN(A10/180*PI()))</f>
        <v>0.270707579717902</v>
      </c>
      <c r="S10" s="10">
        <f t="shared" si="7"/>
        <v>1</v>
      </c>
      <c r="T10" s="10">
        <f t="shared" ref="T10:V10" si="34">(1-T$2)*P10+W$2</f>
        <v>-0.834288801958822</v>
      </c>
      <c r="U10" s="10">
        <f t="shared" si="34"/>
        <v>-0.480291162951588</v>
      </c>
      <c r="V10" s="10">
        <f t="shared" si="34"/>
        <v>0.270707579717902</v>
      </c>
      <c r="W10" s="10">
        <f t="shared" si="9"/>
        <v>1</v>
      </c>
      <c r="X10" s="10">
        <f t="shared" si="10"/>
        <v>0.467861841682296</v>
      </c>
      <c r="Y10" s="10">
        <f t="shared" si="11"/>
        <v>0.270120160238828</v>
      </c>
      <c r="Z10" s="14">
        <f t="shared" si="12"/>
        <v>60</v>
      </c>
      <c r="AA10" s="10">
        <f t="shared" si="24"/>
        <v>0</v>
      </c>
      <c r="AB10" s="10">
        <f t="shared" si="13"/>
        <v>0.540240320477655</v>
      </c>
      <c r="AC10" s="10">
        <f t="shared" si="14"/>
        <v>0.540240320477655</v>
      </c>
      <c r="AD10" s="1">
        <f t="shared" si="15"/>
        <v>57.3</v>
      </c>
      <c r="AE10" s="14">
        <f t="shared" si="16"/>
        <v>240.07142485791</v>
      </c>
      <c r="AF10" s="14">
        <f t="shared" si="17"/>
        <v>240.07142485791</v>
      </c>
      <c r="AG10" s="14">
        <f t="shared" si="18"/>
        <v>0</v>
      </c>
      <c r="AI10" s="20">
        <f t="shared" si="19"/>
        <v>15430.3320439204</v>
      </c>
      <c r="AJ10" s="20">
        <f t="shared" si="20"/>
        <v>-27376.5962882405</v>
      </c>
      <c r="AK10" s="20">
        <f t="shared" si="21"/>
        <v>47554.4617116529</v>
      </c>
    </row>
    <row r="11" s="1" customFormat="1" spans="1:37">
      <c r="A11" s="1">
        <f>A$4</f>
        <v>89.96</v>
      </c>
      <c r="B11" s="1">
        <f>B$4</f>
        <v>89.15</v>
      </c>
      <c r="C11" s="1">
        <v>70</v>
      </c>
      <c r="D11" s="10">
        <f>SIN(A11/180*PI())*SIN(B11/180*PI())*(1-H$2)</f>
        <v>0.999889715308223</v>
      </c>
      <c r="E11" s="10">
        <f>SIN(A11/180*PI())*COS(B11/180*PI())*(1-I$2)</f>
        <v>0.0148347508589989</v>
      </c>
      <c r="F11" s="10">
        <f>COS(A11/180*PI())*(1-J$2)</f>
        <v>0.000698131644087597</v>
      </c>
      <c r="G11" s="10">
        <f t="shared" si="0"/>
        <v>1</v>
      </c>
      <c r="H11" s="10">
        <f t="shared" ref="H11:J11" si="35">D11+K$2</f>
        <v>0.999889715308223</v>
      </c>
      <c r="I11" s="10">
        <f t="shared" si="35"/>
        <v>0.0148347508589989</v>
      </c>
      <c r="J11" s="10">
        <f t="shared" si="35"/>
        <v>0.000698131644087597</v>
      </c>
      <c r="K11" s="10">
        <f t="shared" si="2"/>
        <v>1</v>
      </c>
      <c r="L11" s="14">
        <f t="shared" si="3"/>
        <v>89.15</v>
      </c>
      <c r="M11" s="14">
        <f t="shared" si="4"/>
        <v>0</v>
      </c>
      <c r="N11" s="14">
        <f t="shared" si="5"/>
        <v>89.96</v>
      </c>
      <c r="O11" s="10">
        <f t="shared" si="6"/>
        <v>0</v>
      </c>
      <c r="P11" s="10">
        <f>-((SIN(B$2/180*PI())*SIN(A11/180*PI())*SIN(B11/180*PI())-COS(B$2/180*PI())*COS(C11/180*PI())*COS(A11/180*PI())*SIN(B11/180*PI())-COS(B$2/180*PI())*SIN(C11/180*PI())*COS(B11/180*PI())))</f>
        <v>-0.833757985333101</v>
      </c>
      <c r="Q11" s="10">
        <f>-((SIN(B$2/180*PI())*SIN(A11/180*PI())*COS(B11/180*PI())-COS(B$2/180*PI())*COS(C11/180*PI())*COS(A11/180*PI())*COS(B11/180*PI())+COS(B$2/180*PI())*SIN(C11/180*PI())*SIN(B11/180*PI())))</f>
        <v>-0.520085668366998</v>
      </c>
      <c r="R11" s="10">
        <f>(SIN(B$2/180*PI())*COS(A11/180*PI())+COS(B$2/180*PI())*COS(C11/180*PI())*SIN(A11/180*PI()))</f>
        <v>0.185360512117714</v>
      </c>
      <c r="S11" s="10">
        <f t="shared" si="7"/>
        <v>1</v>
      </c>
      <c r="T11" s="10">
        <f t="shared" ref="T11:V11" si="36">(1-T$2)*P11+W$2</f>
        <v>-0.833757985333101</v>
      </c>
      <c r="U11" s="10">
        <f t="shared" si="36"/>
        <v>-0.520085668366998</v>
      </c>
      <c r="V11" s="10">
        <f t="shared" si="36"/>
        <v>0.185360512117714</v>
      </c>
      <c r="W11" s="10">
        <f t="shared" si="9"/>
        <v>1</v>
      </c>
      <c r="X11" s="10">
        <f t="shared" si="10"/>
        <v>0.507659842603867</v>
      </c>
      <c r="Y11" s="10">
        <f t="shared" si="11"/>
        <v>0.184773071840073</v>
      </c>
      <c r="Z11" s="14">
        <f t="shared" si="12"/>
        <v>70</v>
      </c>
      <c r="AA11" s="10">
        <f t="shared" si="24"/>
        <v>0</v>
      </c>
      <c r="AB11" s="10">
        <f t="shared" si="13"/>
        <v>0.540240320477655</v>
      </c>
      <c r="AC11" s="10">
        <f t="shared" si="14"/>
        <v>0.540240320477655</v>
      </c>
      <c r="AD11" s="1">
        <f t="shared" si="15"/>
        <v>57.3</v>
      </c>
      <c r="AE11" s="14">
        <f t="shared" si="16"/>
        <v>238.044706699085</v>
      </c>
      <c r="AF11" s="14">
        <f t="shared" si="17"/>
        <v>238.044706699085</v>
      </c>
      <c r="AG11" s="14">
        <f t="shared" si="18"/>
        <v>0</v>
      </c>
      <c r="AI11" s="21">
        <f t="shared" si="19"/>
        <v>10565.5491907097</v>
      </c>
      <c r="AJ11" s="21">
        <f t="shared" si="20"/>
        <v>-29644.8830969189</v>
      </c>
      <c r="AK11" s="21">
        <f t="shared" si="21"/>
        <v>47524.2051639868</v>
      </c>
    </row>
    <row r="12" s="1" customFormat="1" spans="1:37">
      <c r="A12" s="1">
        <f>A$4</f>
        <v>89.96</v>
      </c>
      <c r="B12" s="1">
        <f>B$4</f>
        <v>89.15</v>
      </c>
      <c r="C12" s="1">
        <v>80</v>
      </c>
      <c r="D12" s="10">
        <f>SIN(A12/180*PI())*SIN(B12/180*PI())*(1-H$2)</f>
        <v>0.999889715308223</v>
      </c>
      <c r="E12" s="10">
        <f>SIN(A12/180*PI())*COS(B12/180*PI())*(1-I$2)</f>
        <v>0.0148347508589989</v>
      </c>
      <c r="F12" s="10">
        <f>COS(A12/180*PI())*(1-J$2)</f>
        <v>0.000698131644087597</v>
      </c>
      <c r="G12" s="10">
        <f t="shared" si="0"/>
        <v>1</v>
      </c>
      <c r="H12" s="10">
        <f t="shared" ref="H12:J12" si="37">D12+K$2</f>
        <v>0.999889715308223</v>
      </c>
      <c r="I12" s="10">
        <f t="shared" si="37"/>
        <v>0.0148347508589989</v>
      </c>
      <c r="J12" s="10">
        <f t="shared" si="37"/>
        <v>0.000698131644087597</v>
      </c>
      <c r="K12" s="10">
        <f t="shared" si="2"/>
        <v>1</v>
      </c>
      <c r="L12" s="14">
        <f t="shared" si="3"/>
        <v>89.15</v>
      </c>
      <c r="M12" s="14">
        <f t="shared" si="4"/>
        <v>0</v>
      </c>
      <c r="N12" s="14">
        <f t="shared" si="5"/>
        <v>89.96</v>
      </c>
      <c r="O12" s="10">
        <f t="shared" si="6"/>
        <v>0</v>
      </c>
      <c r="P12" s="10">
        <f>-((SIN(B$2/180*PI())*SIN(A12/180*PI())*SIN(B12/180*PI())-COS(B$2/180*PI())*COS(C12/180*PI())*COS(A12/180*PI())*SIN(B12/180*PI())-COS(B$2/180*PI())*SIN(C12/180*PI())*COS(B12/180*PI())))</f>
        <v>-0.833459913653367</v>
      </c>
      <c r="Q12" s="10">
        <f>-((SIN(B$2/180*PI())*SIN(A12/180*PI())*COS(B12/180*PI())-COS(B$2/180*PI())*COS(C12/180*PI())*COS(A12/180*PI())*COS(B12/180*PI())+COS(B$2/180*PI())*SIN(C12/180*PI())*SIN(B12/180*PI())))</f>
        <v>-0.544456941879051</v>
      </c>
      <c r="R12" s="10">
        <f>(SIN(B$2/180*PI())*COS(A12/180*PI())+COS(B$2/180*PI())*COS(C12/180*PI())*SIN(A12/180*PI()))</f>
        <v>0.0943992095975072</v>
      </c>
      <c r="S12" s="10">
        <f t="shared" si="7"/>
        <v>1</v>
      </c>
      <c r="T12" s="10">
        <f t="shared" ref="T12:V12" si="38">(1-T$2)*P12+W$2</f>
        <v>-0.833459913653367</v>
      </c>
      <c r="U12" s="10">
        <f t="shared" si="38"/>
        <v>-0.544456941879051</v>
      </c>
      <c r="V12" s="10">
        <f t="shared" si="38"/>
        <v>0.0943992095975072</v>
      </c>
      <c r="W12" s="10">
        <f t="shared" si="9"/>
        <v>1</v>
      </c>
      <c r="X12" s="10">
        <f t="shared" si="10"/>
        <v>0.532032856096195</v>
      </c>
      <c r="Y12" s="10">
        <f t="shared" si="11"/>
        <v>0.0938117471531433</v>
      </c>
      <c r="Z12" s="14">
        <f t="shared" si="12"/>
        <v>80</v>
      </c>
      <c r="AA12" s="10">
        <f t="shared" si="24"/>
        <v>0</v>
      </c>
      <c r="AB12" s="10">
        <f t="shared" si="13"/>
        <v>0.540240320477655</v>
      </c>
      <c r="AC12" s="10">
        <f t="shared" si="14"/>
        <v>0.540240320477655</v>
      </c>
      <c r="AD12" s="1">
        <f t="shared" si="15"/>
        <v>57.3</v>
      </c>
      <c r="AE12" s="14">
        <f t="shared" si="16"/>
        <v>236.845458521156</v>
      </c>
      <c r="AF12" s="14">
        <f t="shared" si="17"/>
        <v>236.845458521156</v>
      </c>
      <c r="AG12" s="14">
        <f t="shared" si="18"/>
        <v>0</v>
      </c>
      <c r="AI12" s="21">
        <f t="shared" si="19"/>
        <v>5380.75494705791</v>
      </c>
      <c r="AJ12" s="21">
        <f t="shared" si="20"/>
        <v>-31034.0456871059</v>
      </c>
      <c r="AK12" s="21">
        <f t="shared" si="21"/>
        <v>47507.2150782419</v>
      </c>
    </row>
    <row r="13" s="1" customFormat="1" spans="1:37">
      <c r="A13" s="11">
        <f>A$4</f>
        <v>89.96</v>
      </c>
      <c r="B13" s="11">
        <f>B$4</f>
        <v>89.15</v>
      </c>
      <c r="C13" s="11">
        <v>90</v>
      </c>
      <c r="D13" s="12">
        <f>SIN(A13/180*PI())*SIN(B13/180*PI())*(1-H$2)</f>
        <v>0.999889715308223</v>
      </c>
      <c r="E13" s="12">
        <f>SIN(A13/180*PI())*COS(B13/180*PI())*(1-I$2)</f>
        <v>0.0148347508589989</v>
      </c>
      <c r="F13" s="12">
        <f>COS(A13/180*PI())*(1-J$2)</f>
        <v>0.000698131644087597</v>
      </c>
      <c r="G13" s="12">
        <f t="shared" si="0"/>
        <v>1</v>
      </c>
      <c r="H13" s="12">
        <f t="shared" ref="H13:J13" si="39">D13+K$2</f>
        <v>0.999889715308223</v>
      </c>
      <c r="I13" s="12">
        <f t="shared" si="39"/>
        <v>0.0148347508589989</v>
      </c>
      <c r="J13" s="12">
        <f t="shared" si="39"/>
        <v>0.000698131644087597</v>
      </c>
      <c r="K13" s="12">
        <f t="shared" si="2"/>
        <v>1</v>
      </c>
      <c r="L13" s="15">
        <f t="shared" si="3"/>
        <v>89.15</v>
      </c>
      <c r="M13" s="15">
        <f t="shared" si="4"/>
        <v>0</v>
      </c>
      <c r="N13" s="15">
        <f t="shared" si="5"/>
        <v>89.96</v>
      </c>
      <c r="O13" s="12">
        <f t="shared" si="6"/>
        <v>0</v>
      </c>
      <c r="P13" s="12">
        <f>-((SIN(B$2/180*PI())*SIN(A13/180*PI())*SIN(B13/180*PI())-COS(B$2/180*PI())*COS(C13/180*PI())*COS(A13/180*PI())*SIN(B13/180*PI())-COS(B$2/180*PI())*SIN(C13/180*PI())*COS(B13/180*PI())))</f>
        <v>-0.833403643676776</v>
      </c>
      <c r="Q13" s="12">
        <f>-((SIN(B$2/180*PI())*SIN(A13/180*PI())*COS(B13/180*PI())-COS(B$2/180*PI())*COS(C13/180*PI())*COS(A13/180*PI())*COS(B13/180*PI())+COS(B$2/180*PI())*SIN(C13/180*PI())*SIN(B13/180*PI())))</f>
        <v>-0.552664474674543</v>
      </c>
      <c r="R13" s="12">
        <f>(SIN(B$2/180*PI())*COS(A13/180*PI())+COS(B$2/180*PI())*COS(C13/180*PI())*SIN(A13/180*PI()))</f>
        <v>0.000587485305716949</v>
      </c>
      <c r="S13" s="12">
        <f t="shared" si="7"/>
        <v>1</v>
      </c>
      <c r="T13" s="12">
        <f t="shared" ref="T13:V13" si="40">(1-T$2)*P13+W$2</f>
        <v>-0.833403643676776</v>
      </c>
      <c r="U13" s="12">
        <f t="shared" si="40"/>
        <v>-0.552664474674543</v>
      </c>
      <c r="V13" s="12">
        <f t="shared" si="40"/>
        <v>0.000587485305716949</v>
      </c>
      <c r="W13" s="12">
        <f t="shared" si="9"/>
        <v>1</v>
      </c>
      <c r="X13" s="12">
        <f t="shared" si="10"/>
        <v>0.540240320477655</v>
      </c>
      <c r="Y13" s="12">
        <f t="shared" si="11"/>
        <v>3.3031743844076e-17</v>
      </c>
      <c r="Z13" s="15">
        <f t="shared" si="12"/>
        <v>90</v>
      </c>
      <c r="AA13" s="12">
        <f t="shared" si="24"/>
        <v>0</v>
      </c>
      <c r="AB13" s="12">
        <f t="shared" si="13"/>
        <v>0.540240320477655</v>
      </c>
      <c r="AC13" s="12">
        <f t="shared" si="14"/>
        <v>0.540240320477655</v>
      </c>
      <c r="AD13" s="11">
        <f t="shared" si="15"/>
        <v>57.3</v>
      </c>
      <c r="AE13" s="15">
        <f t="shared" si="16"/>
        <v>236.449993652334</v>
      </c>
      <c r="AF13" s="15">
        <f t="shared" si="17"/>
        <v>236.449993652334</v>
      </c>
      <c r="AG13" s="15">
        <f t="shared" si="18"/>
        <v>0</v>
      </c>
      <c r="AI13" s="20">
        <f t="shared" si="19"/>
        <v>33.4866624258661</v>
      </c>
      <c r="AJ13" s="20">
        <f t="shared" si="20"/>
        <v>-31501.8750564489</v>
      </c>
      <c r="AK13" s="20">
        <f t="shared" si="21"/>
        <v>47504.0076895763</v>
      </c>
    </row>
    <row r="14" s="1" customFormat="1" spans="1:37">
      <c r="A14" s="1">
        <f>A$4</f>
        <v>89.96</v>
      </c>
      <c r="B14" s="1">
        <f>B$4</f>
        <v>89.15</v>
      </c>
      <c r="C14" s="1">
        <v>100</v>
      </c>
      <c r="D14" s="10">
        <f>SIN(A14/180*PI())*SIN(B14/180*PI())*(1-H$2)</f>
        <v>0.999889715308223</v>
      </c>
      <c r="E14" s="10">
        <f>SIN(A14/180*PI())*COS(B14/180*PI())*(1-I$2)</f>
        <v>0.0148347508589989</v>
      </c>
      <c r="F14" s="10">
        <f>COS(A14/180*PI())*(1-J$2)</f>
        <v>0.000698131644087597</v>
      </c>
      <c r="G14" s="10">
        <f t="shared" si="0"/>
        <v>1</v>
      </c>
      <c r="H14" s="10">
        <f t="shared" ref="H14:J14" si="41">D14+K$2</f>
        <v>0.999889715308223</v>
      </c>
      <c r="I14" s="10">
        <f t="shared" si="41"/>
        <v>0.0148347508589989</v>
      </c>
      <c r="J14" s="10">
        <f t="shared" si="41"/>
        <v>0.000698131644087597</v>
      </c>
      <c r="K14" s="10">
        <f t="shared" si="2"/>
        <v>1</v>
      </c>
      <c r="L14" s="14">
        <f t="shared" si="3"/>
        <v>89.15</v>
      </c>
      <c r="M14" s="14">
        <f t="shared" si="4"/>
        <v>0</v>
      </c>
      <c r="N14" s="14">
        <f t="shared" si="5"/>
        <v>89.96</v>
      </c>
      <c r="O14" s="10">
        <f t="shared" si="6"/>
        <v>0</v>
      </c>
      <c r="P14" s="10">
        <f>-((SIN(B$2/180*PI())*SIN(A14/180*PI())*SIN(B14/180*PI())-COS(B$2/180*PI())*COS(C14/180*PI())*COS(A14/180*PI())*SIN(B14/180*PI())-COS(B$2/180*PI())*SIN(C14/180*PI())*COS(B14/180*PI())))</f>
        <v>-0.833590885138094</v>
      </c>
      <c r="Q14" s="10">
        <f>-((SIN(B$2/180*PI())*SIN(A14/180*PI())*COS(B14/180*PI())-COS(B$2/180*PI())*COS(C14/180*PI())*COS(A14/180*PI())*COS(B14/180*PI())+COS(B$2/180*PI())*SIN(C14/180*PI())*SIN(B14/180*PI())))</f>
        <v>-0.544458885022695</v>
      </c>
      <c r="R14" s="10">
        <f>(SIN(B$2/180*PI())*COS(A14/180*PI())+COS(B$2/180*PI())*COS(C14/180*PI())*SIN(A14/180*PI()))</f>
        <v>-0.0932242389860733</v>
      </c>
      <c r="S14" s="10">
        <f t="shared" si="7"/>
        <v>1</v>
      </c>
      <c r="T14" s="10">
        <f t="shared" ref="T14:V14" si="42">(1-T$2)*P14+W$2</f>
        <v>-0.833590885138094</v>
      </c>
      <c r="U14" s="10">
        <f t="shared" si="42"/>
        <v>-0.544458885022695</v>
      </c>
      <c r="V14" s="10">
        <f t="shared" si="42"/>
        <v>-0.0932242389860733</v>
      </c>
      <c r="W14" s="10">
        <f t="shared" si="9"/>
        <v>1</v>
      </c>
      <c r="X14" s="10">
        <f t="shared" si="10"/>
        <v>0.532032856096195</v>
      </c>
      <c r="Y14" s="10">
        <f t="shared" si="11"/>
        <v>-0.0938117471531432</v>
      </c>
      <c r="Z14" s="14">
        <f t="shared" si="12"/>
        <v>100</v>
      </c>
      <c r="AA14" s="10">
        <f t="shared" si="24"/>
        <v>0</v>
      </c>
      <c r="AB14" s="10">
        <f t="shared" si="13"/>
        <v>0.540240320477655</v>
      </c>
      <c r="AC14" s="10">
        <f t="shared" si="14"/>
        <v>0.540240320477655</v>
      </c>
      <c r="AD14" s="1">
        <f t="shared" si="15"/>
        <v>57.3</v>
      </c>
      <c r="AE14" s="14">
        <f t="shared" si="16"/>
        <v>236.849486848651</v>
      </c>
      <c r="AF14" s="14">
        <f t="shared" si="17"/>
        <v>236.849486848651</v>
      </c>
      <c r="AG14" s="14">
        <f t="shared" si="18"/>
        <v>0</v>
      </c>
      <c r="AI14" s="21">
        <f t="shared" si="19"/>
        <v>-5313.78162220618</v>
      </c>
      <c r="AJ14" s="21">
        <f t="shared" si="20"/>
        <v>-31034.1564462936</v>
      </c>
      <c r="AK14" s="21">
        <f t="shared" si="21"/>
        <v>47514.6804528714</v>
      </c>
    </row>
    <row r="15" s="1" customFormat="1" spans="1:37">
      <c r="A15" s="1">
        <f>A$4</f>
        <v>89.96</v>
      </c>
      <c r="B15" s="1">
        <f>B$4</f>
        <v>89.15</v>
      </c>
      <c r="C15" s="1">
        <v>110</v>
      </c>
      <c r="D15" s="10">
        <f>SIN(A15/180*PI())*SIN(B15/180*PI())*(1-H$2)</f>
        <v>0.999889715308223</v>
      </c>
      <c r="E15" s="10">
        <f>SIN(A15/180*PI())*COS(B15/180*PI())*(1-I$2)</f>
        <v>0.0148347508589989</v>
      </c>
      <c r="F15" s="10">
        <f>COS(A15/180*PI())*(1-J$2)</f>
        <v>0.000698131644087597</v>
      </c>
      <c r="G15" s="10">
        <f t="shared" si="0"/>
        <v>1</v>
      </c>
      <c r="H15" s="10">
        <f t="shared" ref="H15:J15" si="43">D15+K$2</f>
        <v>0.999889715308223</v>
      </c>
      <c r="I15" s="10">
        <f t="shared" si="43"/>
        <v>0.0148347508589989</v>
      </c>
      <c r="J15" s="10">
        <f t="shared" si="43"/>
        <v>0.000698131644087597</v>
      </c>
      <c r="K15" s="10">
        <f t="shared" si="2"/>
        <v>1</v>
      </c>
      <c r="L15" s="14">
        <f t="shared" si="3"/>
        <v>89.15</v>
      </c>
      <c r="M15" s="14">
        <f t="shared" si="4"/>
        <v>0</v>
      </c>
      <c r="N15" s="14">
        <f t="shared" si="5"/>
        <v>89.96</v>
      </c>
      <c r="O15" s="10">
        <f t="shared" si="6"/>
        <v>0</v>
      </c>
      <c r="P15" s="10">
        <f>-((SIN(B$2/180*PI())*SIN(A15/180*PI())*SIN(B15/180*PI())-COS(B$2/180*PI())*COS(C15/180*PI())*COS(A15/180*PI())*SIN(B15/180*PI())-COS(B$2/180*PI())*SIN(C15/180*PI())*COS(B15/180*PI())))</f>
        <v>-0.834015948800267</v>
      </c>
      <c r="Q15" s="10">
        <f>-((SIN(B$2/180*PI())*SIN(A15/180*PI())*COS(B15/180*PI())-COS(B$2/180*PI())*COS(C15/180*PI())*COS(A15/180*PI())*COS(B15/180*PI())+COS(B$2/180*PI())*SIN(C15/180*PI())*SIN(B15/180*PI())))</f>
        <v>-0.520089495612851</v>
      </c>
      <c r="R15" s="10">
        <f>(SIN(B$2/180*PI())*COS(A15/180*PI())+COS(B$2/180*PI())*COS(C15/180*PI())*SIN(A15/180*PI()))</f>
        <v>-0.184185541506281</v>
      </c>
      <c r="S15" s="10">
        <f t="shared" si="7"/>
        <v>1</v>
      </c>
      <c r="T15" s="10">
        <f t="shared" ref="T15:V15" si="44">(1-T$2)*P15+W$2</f>
        <v>-0.834015948800267</v>
      </c>
      <c r="U15" s="10">
        <f t="shared" si="44"/>
        <v>-0.520089495612851</v>
      </c>
      <c r="V15" s="10">
        <f t="shared" si="44"/>
        <v>-0.184185541506281</v>
      </c>
      <c r="W15" s="10">
        <f t="shared" si="9"/>
        <v>1</v>
      </c>
      <c r="X15" s="10">
        <f t="shared" si="10"/>
        <v>0.507659842603867</v>
      </c>
      <c r="Y15" s="10">
        <f t="shared" si="11"/>
        <v>-0.184773071840073</v>
      </c>
      <c r="Z15" s="14">
        <f t="shared" si="12"/>
        <v>110</v>
      </c>
      <c r="AA15" s="10">
        <f t="shared" si="24"/>
        <v>0</v>
      </c>
      <c r="AB15" s="10">
        <f t="shared" si="13"/>
        <v>0.540240320477655</v>
      </c>
      <c r="AC15" s="10">
        <f t="shared" si="14"/>
        <v>0.540240320477655</v>
      </c>
      <c r="AD15" s="1">
        <f t="shared" si="15"/>
        <v>57.3</v>
      </c>
      <c r="AE15" s="14">
        <f t="shared" si="16"/>
        <v>238.052476106757</v>
      </c>
      <c r="AF15" s="14">
        <f t="shared" si="17"/>
        <v>238.052476106757</v>
      </c>
      <c r="AG15" s="14">
        <f t="shared" si="18"/>
        <v>0</v>
      </c>
      <c r="AI15" s="21">
        <f t="shared" si="19"/>
        <v>-10498.575865858</v>
      </c>
      <c r="AJ15" s="21">
        <f t="shared" si="20"/>
        <v>-29645.1012499325</v>
      </c>
      <c r="AK15" s="21">
        <f t="shared" si="21"/>
        <v>47538.9090816152</v>
      </c>
    </row>
    <row r="16" s="1" customFormat="1" spans="1:37">
      <c r="A16" s="1">
        <f>A$4</f>
        <v>89.96</v>
      </c>
      <c r="B16" s="1">
        <f>B$4</f>
        <v>89.15</v>
      </c>
      <c r="C16" s="1">
        <v>120</v>
      </c>
      <c r="D16" s="10">
        <f>SIN(A16/180*PI())*SIN(B16/180*PI())*(1-H$2)</f>
        <v>0.999889715308223</v>
      </c>
      <c r="E16" s="10">
        <f>SIN(A16/180*PI())*COS(B16/180*PI())*(1-I$2)</f>
        <v>0.0148347508589989</v>
      </c>
      <c r="F16" s="10">
        <f>COS(A16/180*PI())*(1-J$2)</f>
        <v>0.000698131644087597</v>
      </c>
      <c r="G16" s="10">
        <f t="shared" si="0"/>
        <v>1</v>
      </c>
      <c r="H16" s="10">
        <f t="shared" ref="H16:J16" si="45">D16+K$2</f>
        <v>0.999889715308223</v>
      </c>
      <c r="I16" s="10">
        <f t="shared" si="45"/>
        <v>0.0148347508589989</v>
      </c>
      <c r="J16" s="10">
        <f t="shared" si="45"/>
        <v>0.000698131644087597</v>
      </c>
      <c r="K16" s="10">
        <f t="shared" si="2"/>
        <v>1</v>
      </c>
      <c r="L16" s="14">
        <f t="shared" si="3"/>
        <v>89.15</v>
      </c>
      <c r="M16" s="14">
        <f t="shared" si="4"/>
        <v>0</v>
      </c>
      <c r="N16" s="14">
        <f t="shared" si="5"/>
        <v>89.96</v>
      </c>
      <c r="O16" s="10">
        <f t="shared" si="6"/>
        <v>0</v>
      </c>
      <c r="P16" s="10">
        <f>-((SIN(B$2/180*PI())*SIN(A16/180*PI())*SIN(B16/180*PI())-COS(B$2/180*PI())*COS(C16/180*PI())*COS(A16/180*PI())*SIN(B16/180*PI())-COS(B$2/180*PI())*SIN(C16/180*PI())*COS(B16/180*PI())))</f>
        <v>-0.834665919319012</v>
      </c>
      <c r="Q16" s="10">
        <f>-((SIN(B$2/180*PI())*SIN(A16/180*PI())*COS(B16/180*PI())-COS(B$2/180*PI())*COS(C16/180*PI())*COS(A16/180*PI())*COS(B16/180*PI())+COS(B$2/180*PI())*SIN(C16/180*PI())*SIN(B16/180*PI())))</f>
        <v>-0.48029675801072</v>
      </c>
      <c r="R16" s="10">
        <f>(SIN(B$2/180*PI())*COS(A16/180*PI())+COS(B$2/180*PI())*COS(C16/180*PI())*SIN(A16/180*PI()))</f>
        <v>-0.269532609106468</v>
      </c>
      <c r="S16" s="10">
        <f t="shared" si="7"/>
        <v>1</v>
      </c>
      <c r="T16" s="10">
        <f t="shared" ref="T16:V16" si="46">(1-T$2)*P16+W$2</f>
        <v>-0.834665919319012</v>
      </c>
      <c r="U16" s="10">
        <f t="shared" si="46"/>
        <v>-0.48029675801072</v>
      </c>
      <c r="V16" s="10">
        <f t="shared" si="46"/>
        <v>-0.269532609106468</v>
      </c>
      <c r="W16" s="10">
        <f t="shared" si="9"/>
        <v>1</v>
      </c>
      <c r="X16" s="10">
        <f t="shared" si="10"/>
        <v>0.467861841682296</v>
      </c>
      <c r="Y16" s="10">
        <f t="shared" si="11"/>
        <v>-0.270120160238828</v>
      </c>
      <c r="Z16" s="14">
        <f t="shared" si="12"/>
        <v>120</v>
      </c>
      <c r="AA16" s="10">
        <f t="shared" si="24"/>
        <v>0</v>
      </c>
      <c r="AB16" s="10">
        <f t="shared" si="13"/>
        <v>0.540240320477655</v>
      </c>
      <c r="AC16" s="10">
        <f t="shared" si="14"/>
        <v>0.540240320477655</v>
      </c>
      <c r="AD16" s="1">
        <f t="shared" si="15"/>
        <v>57.3</v>
      </c>
      <c r="AE16" s="14">
        <f t="shared" si="16"/>
        <v>240.082330935221</v>
      </c>
      <c r="AF16" s="14">
        <f t="shared" si="17"/>
        <v>240.082330935221</v>
      </c>
      <c r="AG16" s="14">
        <f t="shared" si="18"/>
        <v>0</v>
      </c>
      <c r="AI16" s="20">
        <f t="shared" si="19"/>
        <v>-15363.3587190687</v>
      </c>
      <c r="AJ16" s="20">
        <f t="shared" si="20"/>
        <v>-27376.9152066111</v>
      </c>
      <c r="AK16" s="20">
        <f t="shared" si="21"/>
        <v>47575.9574011837</v>
      </c>
    </row>
    <row r="17" s="1" customFormat="1" spans="1:37">
      <c r="A17" s="1">
        <f>A$4</f>
        <v>89.96</v>
      </c>
      <c r="B17" s="1">
        <f>B$4</f>
        <v>89.15</v>
      </c>
      <c r="C17" s="1">
        <v>130</v>
      </c>
      <c r="D17" s="10">
        <f>SIN(A17/180*PI())*SIN(B17/180*PI())*(1-H$2)</f>
        <v>0.999889715308223</v>
      </c>
      <c r="E17" s="10">
        <f>SIN(A17/180*PI())*COS(B17/180*PI())*(1-I$2)</f>
        <v>0.0148347508589989</v>
      </c>
      <c r="F17" s="10">
        <f>COS(A17/180*PI())*(1-J$2)</f>
        <v>0.000698131644087597</v>
      </c>
      <c r="G17" s="10">
        <f t="shared" si="0"/>
        <v>1</v>
      </c>
      <c r="H17" s="10">
        <f t="shared" ref="H17:J17" si="47">D17+K$2</f>
        <v>0.999889715308223</v>
      </c>
      <c r="I17" s="10">
        <f t="shared" si="47"/>
        <v>0.0148347508589989</v>
      </c>
      <c r="J17" s="10">
        <f t="shared" si="47"/>
        <v>0.000698131644087597</v>
      </c>
      <c r="K17" s="10">
        <f t="shared" si="2"/>
        <v>1</v>
      </c>
      <c r="L17" s="14">
        <f t="shared" si="3"/>
        <v>89.15</v>
      </c>
      <c r="M17" s="14">
        <f t="shared" si="4"/>
        <v>0</v>
      </c>
      <c r="N17" s="14">
        <f t="shared" si="5"/>
        <v>89.96</v>
      </c>
      <c r="O17" s="10">
        <f t="shared" si="6"/>
        <v>0</v>
      </c>
      <c r="P17" s="10">
        <f>-((SIN(B$2/180*PI())*SIN(A17/180*PI())*SIN(B17/180*PI())-COS(B$2/180*PI())*COS(C17/180*PI())*COS(A17/180*PI())*SIN(B17/180*PI())-COS(B$2/180*PI())*SIN(C17/180*PI())*COS(B17/180*PI())))</f>
        <v>-0.835521047669019</v>
      </c>
      <c r="Q17" s="10">
        <f>-((SIN(B$2/180*PI())*SIN(A17/180*PI())*COS(B17/180*PI())-COS(B$2/180*PI())*COS(C17/180*PI())*COS(A17/180*PI())*COS(B17/180*PI())+COS(B$2/180*PI())*SIN(C17/180*PI())*SIN(B17/180*PI())))</f>
        <v>-0.426289754412249</v>
      </c>
      <c r="R17" s="10">
        <f>(SIN(B$2/180*PI())*COS(A17/180*PI())+COS(B$2/180*PI())*COS(C17/180*PI())*SIN(A17/180*PI()))</f>
        <v>-0.346672214325305</v>
      </c>
      <c r="S17" s="10">
        <f t="shared" si="7"/>
        <v>1</v>
      </c>
      <c r="T17" s="10">
        <f t="shared" ref="T17:V17" si="48">(1-T$2)*P17+W$2</f>
        <v>-0.835521047669019</v>
      </c>
      <c r="U17" s="10">
        <f t="shared" si="48"/>
        <v>-0.426289754412249</v>
      </c>
      <c r="V17" s="10">
        <f t="shared" si="48"/>
        <v>-0.346672214325305</v>
      </c>
      <c r="W17" s="10">
        <f t="shared" si="9"/>
        <v>1</v>
      </c>
      <c r="X17" s="10">
        <f t="shared" si="10"/>
        <v>0.413848095450723</v>
      </c>
      <c r="Y17" s="10">
        <f t="shared" si="11"/>
        <v>-0.347259784256122</v>
      </c>
      <c r="Z17" s="14">
        <f t="shared" si="12"/>
        <v>130</v>
      </c>
      <c r="AA17" s="10">
        <f t="shared" si="24"/>
        <v>0</v>
      </c>
      <c r="AB17" s="10">
        <f t="shared" si="13"/>
        <v>0.540240320477655</v>
      </c>
      <c r="AC17" s="10">
        <f t="shared" si="14"/>
        <v>0.540240320477655</v>
      </c>
      <c r="AD17" s="1">
        <f t="shared" si="15"/>
        <v>57.3</v>
      </c>
      <c r="AE17" s="14">
        <f t="shared" si="16"/>
        <v>242.968948996421</v>
      </c>
      <c r="AF17" s="14">
        <f t="shared" si="17"/>
        <v>242.968948996421</v>
      </c>
      <c r="AG17" s="14">
        <f t="shared" si="18"/>
        <v>0</v>
      </c>
      <c r="AI17" s="21">
        <f t="shared" si="19"/>
        <v>-19760.3162165424</v>
      </c>
      <c r="AJ17" s="21">
        <f t="shared" si="20"/>
        <v>-24298.5160014982</v>
      </c>
      <c r="AK17" s="21">
        <f t="shared" si="21"/>
        <v>47624.6997171341</v>
      </c>
    </row>
    <row r="18" s="1" customFormat="1" spans="1:37">
      <c r="A18" s="1">
        <f>A$4</f>
        <v>89.96</v>
      </c>
      <c r="B18" s="1">
        <f>B$4</f>
        <v>89.15</v>
      </c>
      <c r="C18" s="1">
        <v>140</v>
      </c>
      <c r="D18" s="10">
        <f>SIN(A18/180*PI())*SIN(B18/180*PI())*(1-H$2)</f>
        <v>0.999889715308223</v>
      </c>
      <c r="E18" s="10">
        <f>SIN(A18/180*PI())*COS(B18/180*PI())*(1-I$2)</f>
        <v>0.0148347508589989</v>
      </c>
      <c r="F18" s="10">
        <f>COS(A18/180*PI())*(1-J$2)</f>
        <v>0.000698131644087597</v>
      </c>
      <c r="G18" s="10">
        <f t="shared" si="0"/>
        <v>1</v>
      </c>
      <c r="H18" s="10">
        <f t="shared" ref="H18:J18" si="49">D18+K$2</f>
        <v>0.999889715308223</v>
      </c>
      <c r="I18" s="10">
        <f t="shared" si="49"/>
        <v>0.0148347508589989</v>
      </c>
      <c r="J18" s="10">
        <f t="shared" si="49"/>
        <v>0.000698131644087597</v>
      </c>
      <c r="K18" s="10">
        <f t="shared" si="2"/>
        <v>1</v>
      </c>
      <c r="L18" s="14">
        <f t="shared" si="3"/>
        <v>89.15</v>
      </c>
      <c r="M18" s="14">
        <f t="shared" si="4"/>
        <v>0</v>
      </c>
      <c r="N18" s="14">
        <f t="shared" si="5"/>
        <v>89.96</v>
      </c>
      <c r="O18" s="10">
        <f t="shared" si="6"/>
        <v>0</v>
      </c>
      <c r="P18" s="10">
        <f>-((SIN(B$2/180*PI())*SIN(A18/180*PI())*SIN(B18/180*PI())-COS(B$2/180*PI())*COS(C18/180*PI())*COS(A18/180*PI())*SIN(B18/180*PI())-COS(B$2/180*PI())*SIN(C18/180*PI())*COS(B18/180*PI())))</f>
        <v>-0.836555351208087</v>
      </c>
      <c r="Q18" s="10">
        <f>-((SIN(B$2/180*PI())*SIN(A18/180*PI())*COS(B18/180*PI())-COS(B$2/180*PI())*COS(C18/180*PI())*COS(A18/180*PI())*COS(B18/180*PI())+COS(B$2/180*PI())*SIN(C18/180*PI())*SIN(B18/180*PI())))</f>
        <v>-0.359709460292914</v>
      </c>
      <c r="R18" s="10">
        <f>(SIN(B$2/180*PI())*COS(A18/180*PI())+COS(B$2/180*PI())*COS(C18/180*PI())*SIN(A18/180*PI()))</f>
        <v>-0.413260509292739</v>
      </c>
      <c r="S18" s="10">
        <f t="shared" si="7"/>
        <v>1</v>
      </c>
      <c r="T18" s="10">
        <f t="shared" ref="T18:V18" si="50">(1-T$2)*P18+W$2</f>
        <v>-0.836555351208087</v>
      </c>
      <c r="U18" s="10">
        <f t="shared" si="50"/>
        <v>-0.359709460292914</v>
      </c>
      <c r="V18" s="10">
        <f t="shared" si="50"/>
        <v>-0.413260509292739</v>
      </c>
      <c r="W18" s="10">
        <f t="shared" si="9"/>
        <v>1</v>
      </c>
      <c r="X18" s="10">
        <f t="shared" si="10"/>
        <v>0.347259784256122</v>
      </c>
      <c r="Y18" s="10">
        <f t="shared" si="11"/>
        <v>-0.413848095450724</v>
      </c>
      <c r="Z18" s="14">
        <f t="shared" si="12"/>
        <v>140</v>
      </c>
      <c r="AA18" s="10">
        <f t="shared" si="24"/>
        <v>0</v>
      </c>
      <c r="AB18" s="10">
        <f t="shared" si="13"/>
        <v>0.540240320477655</v>
      </c>
      <c r="AC18" s="10">
        <f t="shared" si="14"/>
        <v>0.540240320477655</v>
      </c>
      <c r="AD18" s="1">
        <f t="shared" si="15"/>
        <v>57.3</v>
      </c>
      <c r="AE18" s="14">
        <f t="shared" si="16"/>
        <v>246.732835109017</v>
      </c>
      <c r="AF18" s="14">
        <f t="shared" si="17"/>
        <v>246.732835109017</v>
      </c>
      <c r="AG18" s="14">
        <f t="shared" si="18"/>
        <v>0</v>
      </c>
      <c r="AI18" s="21">
        <f t="shared" si="19"/>
        <v>-23555.8490296862</v>
      </c>
      <c r="AJ18" s="21">
        <f t="shared" si="20"/>
        <v>-20503.4392366961</v>
      </c>
      <c r="AK18" s="21">
        <f t="shared" si="21"/>
        <v>47683.655018861</v>
      </c>
    </row>
    <row r="19" s="1" customFormat="1" spans="1:37">
      <c r="A19" s="1">
        <f>A$4</f>
        <v>89.96</v>
      </c>
      <c r="B19" s="1">
        <f>B$4</f>
        <v>89.15</v>
      </c>
      <c r="C19" s="1">
        <v>150</v>
      </c>
      <c r="D19" s="10">
        <f>SIN(A19/180*PI())*SIN(B19/180*PI())*(1-H$2)</f>
        <v>0.999889715308223</v>
      </c>
      <c r="E19" s="10">
        <f>SIN(A19/180*PI())*COS(B19/180*PI())*(1-I$2)</f>
        <v>0.0148347508589989</v>
      </c>
      <c r="F19" s="10">
        <f>COS(A19/180*PI())*(1-J$2)</f>
        <v>0.000698131644087597</v>
      </c>
      <c r="G19" s="10">
        <f t="shared" si="0"/>
        <v>1</v>
      </c>
      <c r="H19" s="10">
        <f t="shared" ref="H19:J19" si="51">D19+K$2</f>
        <v>0.999889715308223</v>
      </c>
      <c r="I19" s="10">
        <f t="shared" si="51"/>
        <v>0.0148347508589989</v>
      </c>
      <c r="J19" s="10">
        <f t="shared" si="51"/>
        <v>0.000698131644087597</v>
      </c>
      <c r="K19" s="10">
        <f t="shared" si="2"/>
        <v>1</v>
      </c>
      <c r="L19" s="14">
        <f t="shared" si="3"/>
        <v>89.15</v>
      </c>
      <c r="M19" s="14">
        <f t="shared" si="4"/>
        <v>0</v>
      </c>
      <c r="N19" s="14">
        <f t="shared" si="5"/>
        <v>89.96</v>
      </c>
      <c r="O19" s="10">
        <f t="shared" si="6"/>
        <v>0</v>
      </c>
      <c r="P19" s="10">
        <f>-((SIN(B$2/180*PI())*SIN(A19/180*PI())*SIN(B19/180*PI())-COS(B$2/180*PI())*COS(C19/180*PI())*COS(A19/180*PI())*SIN(B19/180*PI())-COS(B$2/180*PI())*SIN(C19/180*PI())*COS(B19/180*PI())))</f>
        <v>-0.837737403146567</v>
      </c>
      <c r="Q19" s="10">
        <f>-((SIN(B$2/180*PI())*SIN(A19/180*PI())*COS(B19/180*PI())-COS(B$2/180*PI())*COS(C19/180*PI())*COS(A19/180*PI())*COS(B19/180*PI())+COS(B$2/180*PI())*SIN(C19/180*PI())*SIN(B19/180*PI())))</f>
        <v>-0.282578884198276</v>
      </c>
      <c r="R19" s="10">
        <f>(SIN(B$2/180*PI())*COS(A19/180*PI())+COS(B$2/180*PI())*COS(C19/180*PI())*SIN(A19/180*PI()))</f>
        <v>-0.46727424236149</v>
      </c>
      <c r="S19" s="10">
        <f t="shared" si="7"/>
        <v>1</v>
      </c>
      <c r="T19" s="10">
        <f t="shared" ref="T19:V19" si="52">(1-T$2)*P19+W$2</f>
        <v>-0.837737403146567</v>
      </c>
      <c r="U19" s="10">
        <f t="shared" si="52"/>
        <v>-0.282578884198276</v>
      </c>
      <c r="V19" s="10">
        <f t="shared" si="52"/>
        <v>-0.46727424236149</v>
      </c>
      <c r="W19" s="10">
        <f t="shared" si="9"/>
        <v>1</v>
      </c>
      <c r="X19" s="10">
        <f t="shared" si="10"/>
        <v>0.270120160238827</v>
      </c>
      <c r="Y19" s="10">
        <f t="shared" si="11"/>
        <v>-0.467861841682296</v>
      </c>
      <c r="Z19" s="14">
        <f t="shared" si="12"/>
        <v>150</v>
      </c>
      <c r="AA19" s="10">
        <f t="shared" si="24"/>
        <v>0</v>
      </c>
      <c r="AB19" s="10">
        <f t="shared" si="13"/>
        <v>0.540240320477655</v>
      </c>
      <c r="AC19" s="10">
        <f t="shared" si="14"/>
        <v>0.540240320477655</v>
      </c>
      <c r="AD19" s="1">
        <f t="shared" si="15"/>
        <v>57.3</v>
      </c>
      <c r="AE19" s="14">
        <f t="shared" si="16"/>
        <v>251.360131592717</v>
      </c>
      <c r="AF19" s="14">
        <f t="shared" si="17"/>
        <v>251.360131592717</v>
      </c>
      <c r="AG19" s="14">
        <f t="shared" si="18"/>
        <v>0</v>
      </c>
      <c r="AI19" s="20">
        <f t="shared" si="19"/>
        <v>-26634.6318146049</v>
      </c>
      <c r="AJ19" s="20">
        <f t="shared" si="20"/>
        <v>-16106.9963993017</v>
      </c>
      <c r="AK19" s="20">
        <f t="shared" si="21"/>
        <v>47751.0319793543</v>
      </c>
    </row>
    <row r="20" s="1" customFormat="1" spans="1:37">
      <c r="A20" s="1">
        <f>A$4</f>
        <v>89.96</v>
      </c>
      <c r="B20" s="1">
        <f>B$4</f>
        <v>89.15</v>
      </c>
      <c r="C20" s="1">
        <v>160</v>
      </c>
      <c r="D20" s="10">
        <f>SIN(A20/180*PI())*SIN(B20/180*PI())*(1-H$2)</f>
        <v>0.999889715308223</v>
      </c>
      <c r="E20" s="10">
        <f>SIN(A20/180*PI())*COS(B20/180*PI())*(1-I$2)</f>
        <v>0.0148347508589989</v>
      </c>
      <c r="F20" s="10">
        <f>COS(A20/180*PI())*(1-J$2)</f>
        <v>0.000698131644087597</v>
      </c>
      <c r="G20" s="10">
        <f t="shared" si="0"/>
        <v>1</v>
      </c>
      <c r="H20" s="10">
        <f t="shared" ref="H20:J20" si="53">D20+K$2</f>
        <v>0.999889715308223</v>
      </c>
      <c r="I20" s="10">
        <f t="shared" si="53"/>
        <v>0.0148347508589989</v>
      </c>
      <c r="J20" s="10">
        <f t="shared" si="53"/>
        <v>0.000698131644087597</v>
      </c>
      <c r="K20" s="10">
        <f t="shared" si="2"/>
        <v>1</v>
      </c>
      <c r="L20" s="14">
        <f t="shared" si="3"/>
        <v>89.15</v>
      </c>
      <c r="M20" s="14">
        <f t="shared" si="4"/>
        <v>0</v>
      </c>
      <c r="N20" s="14">
        <f t="shared" si="5"/>
        <v>89.96</v>
      </c>
      <c r="O20" s="10">
        <f t="shared" si="6"/>
        <v>0</v>
      </c>
      <c r="P20" s="10">
        <f>-((SIN(B$2/180*PI())*SIN(A20/180*PI())*SIN(B20/180*PI())-COS(B$2/180*PI())*COS(C20/180*PI())*COS(A20/180*PI())*SIN(B20/180*PI())-COS(B$2/180*PI())*SIN(C20/180*PI())*COS(B20/180*PI())))</f>
        <v>-0.839031287434453</v>
      </c>
      <c r="Q20" s="10">
        <f>-((SIN(B$2/180*PI())*SIN(A20/180*PI())*COS(B20/180*PI())-COS(B$2/180*PI())*COS(C20/180*PI())*COS(A20/180*PI())*COS(B20/180*PI())+COS(B$2/180*PI())*SIN(C20/180*PI())*SIN(B20/180*PI())))</f>
        <v>-0.197241599653016</v>
      </c>
      <c r="R20" s="10">
        <f>(SIN(B$2/180*PI())*COS(A20/180*PI())+COS(B$2/180*PI())*COS(C20/180*PI())*SIN(A20/180*PI()))</f>
        <v>-0.50707223358453</v>
      </c>
      <c r="S20" s="10">
        <f t="shared" si="7"/>
        <v>1</v>
      </c>
      <c r="T20" s="10">
        <f t="shared" ref="T20:V20" si="54">(1-T$2)*P20+W$2</f>
        <v>-0.839031287434453</v>
      </c>
      <c r="U20" s="10">
        <f t="shared" si="54"/>
        <v>-0.197241599653016</v>
      </c>
      <c r="V20" s="10">
        <f t="shared" si="54"/>
        <v>-0.50707223358453</v>
      </c>
      <c r="W20" s="10">
        <f t="shared" si="9"/>
        <v>1</v>
      </c>
      <c r="X20" s="10">
        <f t="shared" si="10"/>
        <v>0.184773071840073</v>
      </c>
      <c r="Y20" s="10">
        <f t="shared" si="11"/>
        <v>-0.507659842603867</v>
      </c>
      <c r="Z20" s="14">
        <f t="shared" si="12"/>
        <v>160</v>
      </c>
      <c r="AA20" s="10">
        <f t="shared" si="24"/>
        <v>0</v>
      </c>
      <c r="AB20" s="10">
        <f t="shared" si="13"/>
        <v>0.540240320477655</v>
      </c>
      <c r="AC20" s="10">
        <f t="shared" si="14"/>
        <v>0.540240320477655</v>
      </c>
      <c r="AD20" s="1">
        <f t="shared" si="15"/>
        <v>57.3</v>
      </c>
      <c r="AE20" s="14">
        <f t="shared" si="16"/>
        <v>256.770967620977</v>
      </c>
      <c r="AF20" s="14">
        <f t="shared" si="17"/>
        <v>256.770967620977</v>
      </c>
      <c r="AG20" s="14">
        <f t="shared" si="18"/>
        <v>0</v>
      </c>
      <c r="AI20" s="21">
        <f t="shared" si="19"/>
        <v>-28903.1173143182</v>
      </c>
      <c r="AJ20" s="21">
        <f t="shared" si="20"/>
        <v>-11242.7711802219</v>
      </c>
      <c r="AK20" s="21">
        <f t="shared" si="21"/>
        <v>47824.7833837638</v>
      </c>
    </row>
    <row r="21" s="1" customFormat="1" spans="1:37">
      <c r="A21" s="1">
        <f>A$4</f>
        <v>89.96</v>
      </c>
      <c r="B21" s="1">
        <f>B$4</f>
        <v>89.15</v>
      </c>
      <c r="C21" s="1">
        <v>170</v>
      </c>
      <c r="D21" s="10">
        <f>SIN(A21/180*PI())*SIN(B21/180*PI())*(1-H$2)</f>
        <v>0.999889715308223</v>
      </c>
      <c r="E21" s="10">
        <f>SIN(A21/180*PI())*COS(B21/180*PI())*(1-I$2)</f>
        <v>0.0148347508589989</v>
      </c>
      <c r="F21" s="10">
        <f>COS(A21/180*PI())*(1-J$2)</f>
        <v>0.000698131644087597</v>
      </c>
      <c r="G21" s="10">
        <f t="shared" si="0"/>
        <v>1</v>
      </c>
      <c r="H21" s="10">
        <f t="shared" ref="H21:J21" si="55">D21+K$2</f>
        <v>0.999889715308223</v>
      </c>
      <c r="I21" s="10">
        <f t="shared" si="55"/>
        <v>0.0148347508589989</v>
      </c>
      <c r="J21" s="10">
        <f t="shared" si="55"/>
        <v>0.000698131644087597</v>
      </c>
      <c r="K21" s="10">
        <f t="shared" si="2"/>
        <v>1</v>
      </c>
      <c r="L21" s="14">
        <f t="shared" si="3"/>
        <v>89.15</v>
      </c>
      <c r="M21" s="14">
        <f t="shared" si="4"/>
        <v>0</v>
      </c>
      <c r="N21" s="14">
        <f t="shared" si="5"/>
        <v>89.96</v>
      </c>
      <c r="O21" s="10">
        <f t="shared" si="6"/>
        <v>0</v>
      </c>
      <c r="P21" s="10">
        <f>-((SIN(B$2/180*PI())*SIN(A21/180*PI())*SIN(B21/180*PI())-COS(B$2/180*PI())*COS(C21/180*PI())*COS(A21/180*PI())*SIN(B21/180*PI())-COS(B$2/180*PI())*SIN(C21/180*PI())*COS(B21/180*PI())))</f>
        <v>-0.840397690052396</v>
      </c>
      <c r="Q21" s="10">
        <f>-((SIN(B$2/180*PI())*SIN(A21/180*PI())*COS(B21/180*PI())-COS(B$2/180*PI())*COS(C21/180*PI())*COS(A21/180*PI())*COS(B21/180*PI())+COS(B$2/180*PI())*SIN(C21/180*PI())*SIN(B21/180*PI())))</f>
        <v>-0.106290536865293</v>
      </c>
      <c r="R21" s="10">
        <f>(SIN(B$2/180*PI())*COS(A21/180*PI())+COS(B$2/180*PI())*COS(C21/180*PI())*SIN(A21/180*PI()))</f>
        <v>-0.531445241137302</v>
      </c>
      <c r="S21" s="10">
        <f t="shared" si="7"/>
        <v>1</v>
      </c>
      <c r="T21" s="10">
        <f t="shared" ref="T21:V21" si="56">(1-T$2)*P21+W$2</f>
        <v>-0.840397690052396</v>
      </c>
      <c r="U21" s="10">
        <f t="shared" si="56"/>
        <v>-0.106290536865293</v>
      </c>
      <c r="V21" s="10">
        <f t="shared" si="56"/>
        <v>-0.531445241137302</v>
      </c>
      <c r="W21" s="10">
        <f t="shared" si="9"/>
        <v>1</v>
      </c>
      <c r="X21" s="10">
        <f t="shared" si="10"/>
        <v>0.0938117471531432</v>
      </c>
      <c r="Y21" s="10">
        <f t="shared" si="11"/>
        <v>-0.532032856096195</v>
      </c>
      <c r="Z21" s="14">
        <f t="shared" si="12"/>
        <v>170</v>
      </c>
      <c r="AA21" s="10">
        <f t="shared" si="24"/>
        <v>0</v>
      </c>
      <c r="AB21" s="10">
        <f t="shared" si="13"/>
        <v>0.540240320477655</v>
      </c>
      <c r="AC21" s="10">
        <f t="shared" si="14"/>
        <v>0.540240320477655</v>
      </c>
      <c r="AD21" s="1">
        <f t="shared" si="15"/>
        <v>57.3</v>
      </c>
      <c r="AE21" s="14">
        <f t="shared" si="16"/>
        <v>262.791704569107</v>
      </c>
      <c r="AF21" s="14">
        <f t="shared" si="17"/>
        <v>262.791704569107</v>
      </c>
      <c r="AG21" s="14">
        <f t="shared" si="18"/>
        <v>0</v>
      </c>
      <c r="AI21" s="21">
        <f t="shared" si="19"/>
        <v>-30292.3787448262</v>
      </c>
      <c r="AJ21" s="21">
        <f t="shared" si="20"/>
        <v>-6058.5606013217</v>
      </c>
      <c r="AK21" s="21">
        <f t="shared" si="21"/>
        <v>47902.6683329865</v>
      </c>
    </row>
    <row r="22" s="1" customFormat="1" spans="1:37">
      <c r="A22" s="1">
        <f>A$4</f>
        <v>89.96</v>
      </c>
      <c r="B22" s="1">
        <f>B$4</f>
        <v>89.15</v>
      </c>
      <c r="C22" s="1">
        <v>180</v>
      </c>
      <c r="D22" s="10">
        <f>SIN(A22/180*PI())*SIN(B22/180*PI())*(1-H$2)</f>
        <v>0.999889715308223</v>
      </c>
      <c r="E22" s="10">
        <f>SIN(A22/180*PI())*COS(B22/180*PI())*(1-I$2)</f>
        <v>0.0148347508589989</v>
      </c>
      <c r="F22" s="10">
        <f>COS(A22/180*PI())*(1-J$2)</f>
        <v>0.000698131644087597</v>
      </c>
      <c r="G22" s="10">
        <f t="shared" si="0"/>
        <v>1</v>
      </c>
      <c r="H22" s="10">
        <f t="shared" ref="H22:J22" si="57">D22+K$2</f>
        <v>0.999889715308223</v>
      </c>
      <c r="I22" s="10">
        <f t="shared" si="57"/>
        <v>0.0148347508589989</v>
      </c>
      <c r="J22" s="10">
        <f t="shared" si="57"/>
        <v>0.000698131644087597</v>
      </c>
      <c r="K22" s="10">
        <f t="shared" si="2"/>
        <v>1</v>
      </c>
      <c r="L22" s="14">
        <f t="shared" si="3"/>
        <v>89.15</v>
      </c>
      <c r="M22" s="14">
        <f t="shared" si="4"/>
        <v>0</v>
      </c>
      <c r="N22" s="14">
        <f t="shared" si="5"/>
        <v>89.96</v>
      </c>
      <c r="O22" s="10">
        <f t="shared" si="6"/>
        <v>0</v>
      </c>
      <c r="P22" s="10">
        <f>-((SIN(B$2/180*PI())*SIN(A22/180*PI())*SIN(B22/180*PI())-COS(B$2/180*PI())*COS(C22/180*PI())*COS(A22/180*PI())*SIN(B22/180*PI())-COS(B$2/180*PI())*SIN(C22/180*PI())*COS(B22/180*PI())))</f>
        <v>-0.841795093548282</v>
      </c>
      <c r="Q22" s="10">
        <f>-((SIN(B$2/180*PI())*SIN(A22/180*PI())*COS(B22/180*PI())-COS(B$2/180*PI())*COS(C22/180*PI())*COS(A22/180*PI())*COS(B22/180*PI())+COS(B$2/180*PI())*SIN(C22/180*PI())*SIN(B22/180*PI())))</f>
        <v>-0.0124891978544524</v>
      </c>
      <c r="R22" s="10">
        <f>(SIN(B$2/180*PI())*COS(A22/180*PI())+COS(B$2/180*PI())*COS(C22/180*PI())*SIN(A22/180*PI()))</f>
        <v>-0.539652703518654</v>
      </c>
      <c r="S22" s="10">
        <f t="shared" si="7"/>
        <v>1</v>
      </c>
      <c r="T22" s="10">
        <f t="shared" ref="T22:V22" si="58">(1-T$2)*P22+W$2</f>
        <v>-0.841795093548282</v>
      </c>
      <c r="U22" s="10">
        <f t="shared" si="58"/>
        <v>-0.0124891978544524</v>
      </c>
      <c r="V22" s="10">
        <f t="shared" si="58"/>
        <v>-0.539652703518654</v>
      </c>
      <c r="W22" s="10">
        <f t="shared" si="9"/>
        <v>1</v>
      </c>
      <c r="X22" s="10">
        <f t="shared" si="10"/>
        <v>-1.21430643318376e-16</v>
      </c>
      <c r="Y22" s="10">
        <f t="shared" si="11"/>
        <v>-0.540240320477655</v>
      </c>
      <c r="Z22" s="14">
        <f t="shared" si="12"/>
        <v>180</v>
      </c>
      <c r="AA22" s="10">
        <f t="shared" si="24"/>
        <v>0</v>
      </c>
      <c r="AB22" s="10">
        <f t="shared" si="13"/>
        <v>0.540240320477655</v>
      </c>
      <c r="AC22" s="10">
        <f t="shared" si="14"/>
        <v>0.540240320477655</v>
      </c>
      <c r="AD22" s="1">
        <f t="shared" si="15"/>
        <v>57.3</v>
      </c>
      <c r="AE22" s="14">
        <f t="shared" si="16"/>
        <v>269.15</v>
      </c>
      <c r="AF22" s="14">
        <f t="shared" si="17"/>
        <v>269.15</v>
      </c>
      <c r="AG22" s="14">
        <f t="shared" si="18"/>
        <v>0</v>
      </c>
      <c r="AI22" s="20">
        <f t="shared" si="19"/>
        <v>-30760.2041005633</v>
      </c>
      <c r="AJ22" s="20">
        <f t="shared" si="20"/>
        <v>-711.884277703787</v>
      </c>
      <c r="AK22" s="20">
        <f t="shared" si="21"/>
        <v>47982.3203322521</v>
      </c>
    </row>
    <row r="23" s="1" customFormat="1" spans="1:37">
      <c r="A23" s="1">
        <f>A$4</f>
        <v>89.96</v>
      </c>
      <c r="B23" s="1">
        <f>B$4</f>
        <v>89.15</v>
      </c>
      <c r="C23" s="1">
        <v>190</v>
      </c>
      <c r="D23" s="10">
        <f>SIN(A23/180*PI())*SIN(B23/180*PI())*(1-H$2)</f>
        <v>0.999889715308223</v>
      </c>
      <c r="E23" s="10">
        <f>SIN(A23/180*PI())*COS(B23/180*PI())*(1-I$2)</f>
        <v>0.0148347508589989</v>
      </c>
      <c r="F23" s="10">
        <f>COS(A23/180*PI())*(1-J$2)</f>
        <v>0.000698131644087597</v>
      </c>
      <c r="G23" s="10">
        <f t="shared" si="0"/>
        <v>1</v>
      </c>
      <c r="H23" s="10">
        <f t="shared" ref="H23:J23" si="59">D23+K$2</f>
        <v>0.999889715308223</v>
      </c>
      <c r="I23" s="10">
        <f t="shared" si="59"/>
        <v>0.0148347508589989</v>
      </c>
      <c r="J23" s="10">
        <f t="shared" si="59"/>
        <v>0.000698131644087597</v>
      </c>
      <c r="K23" s="10">
        <f t="shared" si="2"/>
        <v>1</v>
      </c>
      <c r="L23" s="14">
        <f t="shared" si="3"/>
        <v>89.15</v>
      </c>
      <c r="M23" s="14">
        <f t="shared" si="4"/>
        <v>0</v>
      </c>
      <c r="N23" s="14">
        <f t="shared" si="5"/>
        <v>89.96</v>
      </c>
      <c r="O23" s="10">
        <f t="shared" si="6"/>
        <v>0</v>
      </c>
      <c r="P23" s="10">
        <f>-((SIN(B$2/180*PI())*SIN(A23/180*PI())*SIN(B23/180*PI())-COS(B$2/180*PI())*COS(C23/180*PI())*COS(A23/180*PI())*SIN(B23/180*PI())-COS(B$2/180*PI())*SIN(C23/180*PI())*COS(B23/180*PI())))</f>
        <v>-0.843181038524009</v>
      </c>
      <c r="Q23" s="10">
        <f>-((SIN(B$2/180*PI())*SIN(A23/180*PI())*COS(B23/180*PI())-COS(B$2/180*PI())*COS(C23/180*PI())*COS(A23/180*PI())*COS(B23/180*PI())+COS(B$2/180*PI())*SIN(C23/180*PI())*SIN(B23/180*PI())))</f>
        <v>0.0813123111594286</v>
      </c>
      <c r="R23" s="10">
        <f>(SIN(B$2/180*PI())*COS(A23/180*PI())+COS(B$2/180*PI())*COS(C23/180*PI())*SIN(A23/180*PI()))</f>
        <v>-0.531445241137302</v>
      </c>
      <c r="S23" s="10">
        <f t="shared" si="7"/>
        <v>1</v>
      </c>
      <c r="T23" s="10">
        <f t="shared" ref="T23:V23" si="60">(1-T$2)*P23+W$2</f>
        <v>-0.843181038524009</v>
      </c>
      <c r="U23" s="10">
        <f t="shared" si="60"/>
        <v>0.0813123111594286</v>
      </c>
      <c r="V23" s="10">
        <f t="shared" si="60"/>
        <v>-0.531445241137302</v>
      </c>
      <c r="W23" s="10">
        <f t="shared" si="9"/>
        <v>1</v>
      </c>
      <c r="X23" s="10">
        <f t="shared" si="10"/>
        <v>-0.0938117471531435</v>
      </c>
      <c r="Y23" s="10">
        <f t="shared" si="11"/>
        <v>-0.532032856096195</v>
      </c>
      <c r="Z23" s="14">
        <f t="shared" si="12"/>
        <v>190</v>
      </c>
      <c r="AA23" s="10">
        <f t="shared" si="24"/>
        <v>0</v>
      </c>
      <c r="AB23" s="10">
        <f t="shared" si="13"/>
        <v>0.540240320477655</v>
      </c>
      <c r="AC23" s="10">
        <f t="shared" si="14"/>
        <v>0.540240320477655</v>
      </c>
      <c r="AD23" s="1">
        <f t="shared" si="15"/>
        <v>57.3</v>
      </c>
      <c r="AE23" s="14">
        <f t="shared" si="16"/>
        <v>275.508295430893</v>
      </c>
      <c r="AF23" s="14">
        <f t="shared" si="17"/>
        <v>275.508295430893</v>
      </c>
      <c r="AG23" s="14">
        <f t="shared" si="18"/>
        <v>0</v>
      </c>
      <c r="AI23" s="21">
        <f t="shared" si="19"/>
        <v>-30292.3787448262</v>
      </c>
      <c r="AJ23" s="21">
        <f t="shared" si="20"/>
        <v>4634.80173608743</v>
      </c>
      <c r="AK23" s="21">
        <f t="shared" si="21"/>
        <v>48061.3191958685</v>
      </c>
    </row>
    <row r="24" s="1" customFormat="1" spans="1:37">
      <c r="A24" s="1">
        <f>A$4</f>
        <v>89.96</v>
      </c>
      <c r="B24" s="1">
        <f>B$4</f>
        <v>89.15</v>
      </c>
      <c r="C24" s="1">
        <v>200</v>
      </c>
      <c r="D24" s="10">
        <f>SIN(A24/180*PI())*SIN(B24/180*PI())*(1-H$2)</f>
        <v>0.999889715308223</v>
      </c>
      <c r="E24" s="10">
        <f>SIN(A24/180*PI())*COS(B24/180*PI())*(1-I$2)</f>
        <v>0.0148347508589989</v>
      </c>
      <c r="F24" s="10">
        <f>COS(A24/180*PI())*(1-J$2)</f>
        <v>0.000698131644087597</v>
      </c>
      <c r="G24" s="10">
        <f t="shared" si="0"/>
        <v>1</v>
      </c>
      <c r="H24" s="10">
        <f t="shared" ref="H24:J24" si="61">D24+K$2</f>
        <v>0.999889715308223</v>
      </c>
      <c r="I24" s="10">
        <f t="shared" si="61"/>
        <v>0.0148347508589989</v>
      </c>
      <c r="J24" s="10">
        <f t="shared" si="61"/>
        <v>0.000698131644087597</v>
      </c>
      <c r="K24" s="10">
        <f t="shared" si="2"/>
        <v>1</v>
      </c>
      <c r="L24" s="14">
        <f t="shared" si="3"/>
        <v>89.15</v>
      </c>
      <c r="M24" s="14">
        <f t="shared" si="4"/>
        <v>0</v>
      </c>
      <c r="N24" s="14">
        <f t="shared" si="5"/>
        <v>89.96</v>
      </c>
      <c r="O24" s="10">
        <f t="shared" si="6"/>
        <v>0</v>
      </c>
      <c r="P24" s="10">
        <f>-((SIN(B$2/180*PI())*SIN(A24/180*PI())*SIN(B24/180*PI())-COS(B$2/180*PI())*COS(C24/180*PI())*COS(A24/180*PI())*SIN(B24/180*PI())-COS(B$2/180*PI())*SIN(C24/180*PI())*COS(B24/180*PI())))</f>
        <v>-0.844513413742813</v>
      </c>
      <c r="Q24" s="10">
        <f>-((SIN(B$2/180*PI())*SIN(A24/180*PI())*COS(B24/180*PI())-COS(B$2/180*PI())*COS(C24/180*PI())*COS(A24/180*PI())*COS(B24/180*PI())+COS(B$2/180*PI())*SIN(C24/180*PI())*SIN(B24/180*PI())))</f>
        <v>0.172263878790817</v>
      </c>
      <c r="R24" s="10">
        <f>(SIN(B$2/180*PI())*COS(A24/180*PI())+COS(B$2/180*PI())*COS(C24/180*PI())*SIN(A24/180*PI()))</f>
        <v>-0.50707223358453</v>
      </c>
      <c r="S24" s="10">
        <f t="shared" si="7"/>
        <v>1</v>
      </c>
      <c r="T24" s="10">
        <f t="shared" ref="T24:V24" si="62">(1-T$2)*P24+W$2</f>
        <v>-0.844513413742813</v>
      </c>
      <c r="U24" s="10">
        <f t="shared" si="62"/>
        <v>0.172263878790817</v>
      </c>
      <c r="V24" s="10">
        <f t="shared" si="62"/>
        <v>-0.50707223358453</v>
      </c>
      <c r="W24" s="10">
        <f t="shared" si="9"/>
        <v>1</v>
      </c>
      <c r="X24" s="10">
        <f t="shared" si="10"/>
        <v>-0.184773071840073</v>
      </c>
      <c r="Y24" s="10">
        <f t="shared" si="11"/>
        <v>-0.507659842603867</v>
      </c>
      <c r="Z24" s="14">
        <f t="shared" si="12"/>
        <v>200</v>
      </c>
      <c r="AA24" s="10">
        <f t="shared" si="24"/>
        <v>0</v>
      </c>
      <c r="AB24" s="10">
        <f t="shared" si="13"/>
        <v>0.540240320477655</v>
      </c>
      <c r="AC24" s="10">
        <f t="shared" si="14"/>
        <v>0.540240320477655</v>
      </c>
      <c r="AD24" s="1">
        <f t="shared" si="15"/>
        <v>57.3</v>
      </c>
      <c r="AE24" s="14">
        <f t="shared" si="16"/>
        <v>281.529032379023</v>
      </c>
      <c r="AF24" s="14">
        <f t="shared" si="17"/>
        <v>281.529032379023</v>
      </c>
      <c r="AG24" s="14">
        <f t="shared" si="18"/>
        <v>0</v>
      </c>
      <c r="AI24" s="21">
        <f t="shared" si="19"/>
        <v>-28903.1173143182</v>
      </c>
      <c r="AJ24" s="21">
        <f t="shared" si="20"/>
        <v>9819.04109107657</v>
      </c>
      <c r="AK24" s="21">
        <f t="shared" si="21"/>
        <v>48137.2645833403</v>
      </c>
    </row>
    <row r="25" s="1" customFormat="1" spans="1:37">
      <c r="A25" s="1">
        <f>A$4</f>
        <v>89.96</v>
      </c>
      <c r="B25" s="1">
        <f>B$4</f>
        <v>89.15</v>
      </c>
      <c r="C25" s="1">
        <v>210</v>
      </c>
      <c r="D25" s="10">
        <f>SIN(A25/180*PI())*SIN(B25/180*PI())*(1-H$2)</f>
        <v>0.999889715308223</v>
      </c>
      <c r="E25" s="10">
        <f>SIN(A25/180*PI())*COS(B25/180*PI())*(1-I$2)</f>
        <v>0.0148347508589989</v>
      </c>
      <c r="F25" s="10">
        <f>COS(A25/180*PI())*(1-J$2)</f>
        <v>0.000698131644087597</v>
      </c>
      <c r="G25" s="10">
        <f t="shared" si="0"/>
        <v>1</v>
      </c>
      <c r="H25" s="10">
        <f t="shared" ref="H25:J25" si="63">D25+K$2</f>
        <v>0.999889715308223</v>
      </c>
      <c r="I25" s="10">
        <f t="shared" si="63"/>
        <v>0.0148347508589989</v>
      </c>
      <c r="J25" s="10">
        <f t="shared" si="63"/>
        <v>0.000698131644087597</v>
      </c>
      <c r="K25" s="10">
        <f t="shared" si="2"/>
        <v>1</v>
      </c>
      <c r="L25" s="14">
        <f t="shared" si="3"/>
        <v>89.15</v>
      </c>
      <c r="M25" s="14">
        <f t="shared" si="4"/>
        <v>0</v>
      </c>
      <c r="N25" s="14">
        <f t="shared" si="5"/>
        <v>89.96</v>
      </c>
      <c r="O25" s="10">
        <f t="shared" si="6"/>
        <v>0</v>
      </c>
      <c r="P25" s="10">
        <f>-((SIN(B$2/180*PI())*SIN(A25/180*PI())*SIN(B25/180*PI())-COS(B$2/180*PI())*COS(C25/180*PI())*COS(A25/180*PI())*SIN(B25/180*PI())-COS(B$2/180*PI())*SIN(C25/180*PI())*COS(B25/180*PI())))</f>
        <v>-0.845751735657883</v>
      </c>
      <c r="Q25" s="10">
        <f>-((SIN(B$2/180*PI())*SIN(A25/180*PI())*COS(B25/180*PI())-COS(B$2/180*PI())*COS(C25/180*PI())*COS(A25/180*PI())*COS(B25/180*PI())+COS(B$2/180*PI())*SIN(C25/180*PI())*SIN(B25/180*PI())))</f>
        <v>0.257601987680947</v>
      </c>
      <c r="R25" s="10">
        <f>(SIN(B$2/180*PI())*COS(A25/180*PI())+COS(B$2/180*PI())*COS(C25/180*PI())*SIN(A25/180*PI()))</f>
        <v>-0.46727424236149</v>
      </c>
      <c r="S25" s="10">
        <f t="shared" si="7"/>
        <v>1</v>
      </c>
      <c r="T25" s="10">
        <f t="shared" ref="T25:V25" si="64">(1-T$2)*P25+W$2</f>
        <v>-0.845751735657883</v>
      </c>
      <c r="U25" s="10">
        <f t="shared" si="64"/>
        <v>0.257601987680947</v>
      </c>
      <c r="V25" s="10">
        <f t="shared" si="64"/>
        <v>-0.46727424236149</v>
      </c>
      <c r="W25" s="10">
        <f t="shared" si="9"/>
        <v>1</v>
      </c>
      <c r="X25" s="10">
        <f t="shared" si="10"/>
        <v>-0.270120160238828</v>
      </c>
      <c r="Y25" s="10">
        <f t="shared" si="11"/>
        <v>-0.467861841682296</v>
      </c>
      <c r="Z25" s="14">
        <f t="shared" si="12"/>
        <v>210</v>
      </c>
      <c r="AA25" s="10">
        <f t="shared" si="24"/>
        <v>0</v>
      </c>
      <c r="AB25" s="10">
        <f t="shared" si="13"/>
        <v>0.540240320477655</v>
      </c>
      <c r="AC25" s="10">
        <f t="shared" si="14"/>
        <v>0.540240320477655</v>
      </c>
      <c r="AD25" s="1">
        <f t="shared" si="15"/>
        <v>57.3</v>
      </c>
      <c r="AE25" s="14">
        <f t="shared" si="16"/>
        <v>286.939868407283</v>
      </c>
      <c r="AF25" s="14">
        <f t="shared" si="17"/>
        <v>286.939868407283</v>
      </c>
      <c r="AG25" s="14">
        <f t="shared" si="18"/>
        <v>0</v>
      </c>
      <c r="AI25" s="20">
        <f t="shared" si="19"/>
        <v>-26634.6318146049</v>
      </c>
      <c r="AJ25" s="20">
        <f t="shared" si="20"/>
        <v>14683.313297814</v>
      </c>
      <c r="AK25" s="20">
        <f t="shared" si="21"/>
        <v>48207.8489324993</v>
      </c>
    </row>
    <row r="26" s="1" customFormat="1" spans="1:37">
      <c r="A26" s="1">
        <f>A$4</f>
        <v>89.96</v>
      </c>
      <c r="B26" s="1">
        <f>B$4</f>
        <v>89.15</v>
      </c>
      <c r="C26" s="1">
        <v>220</v>
      </c>
      <c r="D26" s="10">
        <f>SIN(A26/180*PI())*SIN(B26/180*PI())*(1-H$2)</f>
        <v>0.999889715308223</v>
      </c>
      <c r="E26" s="10">
        <f>SIN(A26/180*PI())*COS(B26/180*PI())*(1-I$2)</f>
        <v>0.0148347508589989</v>
      </c>
      <c r="F26" s="10">
        <f>COS(A26/180*PI())*(1-J$2)</f>
        <v>0.000698131644087597</v>
      </c>
      <c r="G26" s="10">
        <f t="shared" si="0"/>
        <v>1</v>
      </c>
      <c r="H26" s="10">
        <f t="shared" ref="H26:J26" si="65">D26+K$2</f>
        <v>0.999889715308223</v>
      </c>
      <c r="I26" s="10">
        <f t="shared" si="65"/>
        <v>0.0148347508589989</v>
      </c>
      <c r="J26" s="10">
        <f t="shared" si="65"/>
        <v>0.000698131644087597</v>
      </c>
      <c r="K26" s="10">
        <f t="shared" si="2"/>
        <v>1</v>
      </c>
      <c r="L26" s="14">
        <f t="shared" si="3"/>
        <v>89.15</v>
      </c>
      <c r="M26" s="14">
        <f t="shared" si="4"/>
        <v>0</v>
      </c>
      <c r="N26" s="14">
        <f t="shared" si="5"/>
        <v>89.96</v>
      </c>
      <c r="O26" s="10">
        <f t="shared" si="6"/>
        <v>0</v>
      </c>
      <c r="P26" s="10">
        <f>-((SIN(B$2/180*PI())*SIN(A26/180*PI())*SIN(B26/180*PI())-COS(B$2/180*PI())*COS(C26/180*PI())*COS(A26/180*PI())*SIN(B26/180*PI())-COS(B$2/180*PI())*SIN(C26/180*PI())*COS(B26/180*PI())))</f>
        <v>-0.846858378484451</v>
      </c>
      <c r="Q26" s="10">
        <f>-((SIN(B$2/180*PI())*SIN(A26/180*PI())*COS(B26/180*PI())-COS(B$2/180*PI())*COS(C26/180*PI())*COS(A26/180*PI())*COS(B26/180*PI())+COS(B$2/180*PI())*SIN(C26/180*PI())*SIN(B26/180*PI())))</f>
        <v>0.334733682574359</v>
      </c>
      <c r="R26" s="10">
        <f>(SIN(B$2/180*PI())*COS(A26/180*PI())+COS(B$2/180*PI())*COS(C26/180*PI())*SIN(A26/180*PI()))</f>
        <v>-0.41326050929274</v>
      </c>
      <c r="S26" s="10">
        <f t="shared" si="7"/>
        <v>1</v>
      </c>
      <c r="T26" s="10">
        <f t="shared" ref="T26:V26" si="66">(1-T$2)*P26+W$2</f>
        <v>-0.846858378484451</v>
      </c>
      <c r="U26" s="10">
        <f t="shared" si="66"/>
        <v>0.334733682574359</v>
      </c>
      <c r="V26" s="10">
        <f t="shared" si="66"/>
        <v>-0.41326050929274</v>
      </c>
      <c r="W26" s="10">
        <f t="shared" si="9"/>
        <v>1</v>
      </c>
      <c r="X26" s="10">
        <f t="shared" si="10"/>
        <v>-0.347259784256122</v>
      </c>
      <c r="Y26" s="10">
        <f t="shared" si="11"/>
        <v>-0.413848095450724</v>
      </c>
      <c r="Z26" s="14">
        <f t="shared" si="12"/>
        <v>220</v>
      </c>
      <c r="AA26" s="10">
        <f t="shared" si="24"/>
        <v>0</v>
      </c>
      <c r="AB26" s="10">
        <f t="shared" si="13"/>
        <v>0.540240320477655</v>
      </c>
      <c r="AC26" s="10">
        <f t="shared" si="14"/>
        <v>0.540240320477655</v>
      </c>
      <c r="AD26" s="1">
        <f t="shared" si="15"/>
        <v>57.3</v>
      </c>
      <c r="AE26" s="14">
        <f t="shared" si="16"/>
        <v>291.567164890983</v>
      </c>
      <c r="AF26" s="14">
        <f t="shared" si="17"/>
        <v>291.567164890983</v>
      </c>
      <c r="AG26" s="14">
        <f t="shared" si="18"/>
        <v>0</v>
      </c>
      <c r="AI26" s="21">
        <f t="shared" si="19"/>
        <v>-23555.8490296862</v>
      </c>
      <c r="AJ26" s="21">
        <f t="shared" si="20"/>
        <v>19079.8199067385</v>
      </c>
      <c r="AK26" s="21">
        <f t="shared" si="21"/>
        <v>48270.9275736137</v>
      </c>
    </row>
    <row r="27" s="1" customFormat="1" spans="1:37">
      <c r="A27" s="1">
        <f>A$4</f>
        <v>89.96</v>
      </c>
      <c r="B27" s="1">
        <f>B$4</f>
        <v>89.15</v>
      </c>
      <c r="C27" s="1">
        <v>230</v>
      </c>
      <c r="D27" s="10">
        <f>SIN(A27/180*PI())*SIN(B27/180*PI())*(1-H$2)</f>
        <v>0.999889715308223</v>
      </c>
      <c r="E27" s="10">
        <f>SIN(A27/180*PI())*COS(B27/180*PI())*(1-I$2)</f>
        <v>0.0148347508589989</v>
      </c>
      <c r="F27" s="10">
        <f>COS(A27/180*PI())*(1-J$2)</f>
        <v>0.000698131644087597</v>
      </c>
      <c r="G27" s="10">
        <f t="shared" si="0"/>
        <v>1</v>
      </c>
      <c r="H27" s="10">
        <f t="shared" ref="H27:J27" si="67">D27+K$2</f>
        <v>0.999889715308223</v>
      </c>
      <c r="I27" s="10">
        <f t="shared" si="67"/>
        <v>0.0148347508589989</v>
      </c>
      <c r="J27" s="10">
        <f t="shared" si="67"/>
        <v>0.000698131644087597</v>
      </c>
      <c r="K27" s="10">
        <f t="shared" si="2"/>
        <v>1</v>
      </c>
      <c r="L27" s="14">
        <f t="shared" si="3"/>
        <v>89.15</v>
      </c>
      <c r="M27" s="14">
        <f t="shared" si="4"/>
        <v>0</v>
      </c>
      <c r="N27" s="14">
        <f t="shared" si="5"/>
        <v>89.96</v>
      </c>
      <c r="O27" s="10">
        <f t="shared" si="6"/>
        <v>0</v>
      </c>
      <c r="P27" s="10">
        <f>-((SIN(B$2/180*PI())*SIN(A27/180*PI())*SIN(B27/180*PI())-COS(B$2/180*PI())*COS(C27/180*PI())*COS(A27/180*PI())*SIN(B27/180*PI())-COS(B$2/180*PI())*SIN(C27/180*PI())*COS(B27/180*PI())))</f>
        <v>-0.847799717440221</v>
      </c>
      <c r="Q27" s="10">
        <f>-((SIN(B$2/180*PI())*SIN(A27/180*PI())*COS(B27/180*PI())-COS(B$2/180*PI())*COS(C27/180*PI())*COS(A27/180*PI())*COS(B27/180*PI())+COS(B$2/180*PI())*SIN(C27/180*PI())*SIN(B27/180*PI())))</f>
        <v>0.401315355952238</v>
      </c>
      <c r="R27" s="10">
        <f>(SIN(B$2/180*PI())*COS(A27/180*PI())+COS(B$2/180*PI())*COS(C27/180*PI())*SIN(A27/180*PI()))</f>
        <v>-0.346672214325305</v>
      </c>
      <c r="S27" s="10">
        <f t="shared" si="7"/>
        <v>1</v>
      </c>
      <c r="T27" s="10">
        <f t="shared" ref="T27:V27" si="68">(1-T$2)*P27+W$2</f>
        <v>-0.847799717440221</v>
      </c>
      <c r="U27" s="10">
        <f t="shared" si="68"/>
        <v>0.401315355952238</v>
      </c>
      <c r="V27" s="10">
        <f t="shared" si="68"/>
        <v>-0.346672214325305</v>
      </c>
      <c r="W27" s="10">
        <f t="shared" si="9"/>
        <v>1</v>
      </c>
      <c r="X27" s="10">
        <f t="shared" si="10"/>
        <v>-0.413848095450724</v>
      </c>
      <c r="Y27" s="10">
        <f t="shared" si="11"/>
        <v>-0.347259784256122</v>
      </c>
      <c r="Z27" s="14">
        <f t="shared" si="12"/>
        <v>230</v>
      </c>
      <c r="AA27" s="10">
        <f t="shared" si="24"/>
        <v>0</v>
      </c>
      <c r="AB27" s="10">
        <f t="shared" si="13"/>
        <v>0.540240320477655</v>
      </c>
      <c r="AC27" s="10">
        <f t="shared" si="14"/>
        <v>0.540240320477655</v>
      </c>
      <c r="AD27" s="1">
        <f t="shared" si="15"/>
        <v>57.3</v>
      </c>
      <c r="AE27" s="14">
        <f t="shared" si="16"/>
        <v>295.331051003579</v>
      </c>
      <c r="AF27" s="14">
        <f t="shared" si="17"/>
        <v>295.331051003579</v>
      </c>
      <c r="AG27" s="14">
        <f t="shared" si="18"/>
        <v>0</v>
      </c>
      <c r="AI27" s="21">
        <f t="shared" si="19"/>
        <v>-19760.3162165424</v>
      </c>
      <c r="AJ27" s="21">
        <f t="shared" si="20"/>
        <v>22874.9752892776</v>
      </c>
      <c r="AK27" s="21">
        <f t="shared" si="21"/>
        <v>48324.5838940926</v>
      </c>
    </row>
    <row r="28" s="1" customFormat="1" spans="1:37">
      <c r="A28" s="1">
        <f>A$4</f>
        <v>89.96</v>
      </c>
      <c r="B28" s="1">
        <f>B$4</f>
        <v>89.15</v>
      </c>
      <c r="C28" s="1">
        <v>240</v>
      </c>
      <c r="D28" s="10">
        <f>SIN(A28/180*PI())*SIN(B28/180*PI())*(1-H$2)</f>
        <v>0.999889715308223</v>
      </c>
      <c r="E28" s="10">
        <f>SIN(A28/180*PI())*COS(B28/180*PI())*(1-I$2)</f>
        <v>0.0148347508589989</v>
      </c>
      <c r="F28" s="10">
        <f>COS(A28/180*PI())*(1-J$2)</f>
        <v>0.000698131644087597</v>
      </c>
      <c r="G28" s="10">
        <f t="shared" si="0"/>
        <v>1</v>
      </c>
      <c r="H28" s="10">
        <f t="shared" ref="H28:J28" si="69">D28+K$2</f>
        <v>0.999889715308223</v>
      </c>
      <c r="I28" s="10">
        <f t="shared" si="69"/>
        <v>0.0148347508589989</v>
      </c>
      <c r="J28" s="10">
        <f t="shared" si="69"/>
        <v>0.000698131644087597</v>
      </c>
      <c r="K28" s="10">
        <f t="shared" si="2"/>
        <v>1</v>
      </c>
      <c r="L28" s="14">
        <f t="shared" si="3"/>
        <v>89.15</v>
      </c>
      <c r="M28" s="14">
        <f t="shared" si="4"/>
        <v>0</v>
      </c>
      <c r="N28" s="14">
        <f t="shared" si="5"/>
        <v>89.96</v>
      </c>
      <c r="O28" s="10">
        <f t="shared" si="6"/>
        <v>0</v>
      </c>
      <c r="P28" s="10">
        <f>-((SIN(B$2/180*PI())*SIN(A28/180*PI())*SIN(B28/180*PI())-COS(B$2/180*PI())*COS(C28/180*PI())*COS(A28/180*PI())*SIN(B28/180*PI())-COS(B$2/180*PI())*SIN(C28/180*PI())*COS(B28/180*PI())))</f>
        <v>-0.848547150417362</v>
      </c>
      <c r="Q28" s="10">
        <f>-((SIN(B$2/180*PI())*SIN(A28/180*PI())*COS(B28/180*PI())-COS(B$2/180*PI())*COS(C28/180*PI())*COS(A28/180*PI())*COS(B28/180*PI())+COS(B$2/180*PI())*SIN(C28/180*PI())*SIN(B28/180*PI())))</f>
        <v>0.455323957360948</v>
      </c>
      <c r="R28" s="10">
        <f>(SIN(B$2/180*PI())*COS(A28/180*PI())+COS(B$2/180*PI())*COS(C28/180*PI())*SIN(A28/180*PI()))</f>
        <v>-0.269532609106469</v>
      </c>
      <c r="S28" s="10">
        <f t="shared" si="7"/>
        <v>1</v>
      </c>
      <c r="T28" s="10">
        <f t="shared" ref="T28:V28" si="70">(1-T$2)*P28+W$2</f>
        <v>-0.848547150417362</v>
      </c>
      <c r="U28" s="10">
        <f t="shared" si="70"/>
        <v>0.455323957360948</v>
      </c>
      <c r="V28" s="10">
        <f t="shared" si="70"/>
        <v>-0.269532609106469</v>
      </c>
      <c r="W28" s="10">
        <f t="shared" si="9"/>
        <v>1</v>
      </c>
      <c r="X28" s="10">
        <f t="shared" si="10"/>
        <v>-0.467861841682296</v>
      </c>
      <c r="Y28" s="10">
        <f t="shared" si="11"/>
        <v>-0.270120160238828</v>
      </c>
      <c r="Z28" s="14">
        <f t="shared" si="12"/>
        <v>240</v>
      </c>
      <c r="AA28" s="10">
        <f t="shared" si="24"/>
        <v>0</v>
      </c>
      <c r="AB28" s="10">
        <f t="shared" si="13"/>
        <v>0.540240320477655</v>
      </c>
      <c r="AC28" s="10">
        <f t="shared" si="14"/>
        <v>0.540240320477655</v>
      </c>
      <c r="AD28" s="1">
        <f t="shared" si="15"/>
        <v>57.3</v>
      </c>
      <c r="AE28" s="14">
        <f t="shared" si="16"/>
        <v>298.217669064779</v>
      </c>
      <c r="AF28" s="14">
        <f t="shared" si="17"/>
        <v>298.217669064779</v>
      </c>
      <c r="AG28" s="14">
        <f t="shared" si="18"/>
        <v>0</v>
      </c>
      <c r="AI28" s="20">
        <f t="shared" si="19"/>
        <v>-15363.3587190687</v>
      </c>
      <c r="AJ28" s="20">
        <f t="shared" si="20"/>
        <v>25953.465569574</v>
      </c>
      <c r="AK28" s="20">
        <f t="shared" si="21"/>
        <v>48367.1875737896</v>
      </c>
    </row>
    <row r="29" s="1" customFormat="1" spans="1:37">
      <c r="A29" s="1">
        <f>A$4</f>
        <v>89.96</v>
      </c>
      <c r="B29" s="1">
        <f>B$4</f>
        <v>89.15</v>
      </c>
      <c r="C29" s="1">
        <v>250</v>
      </c>
      <c r="D29" s="10">
        <f>SIN(A29/180*PI())*SIN(B29/180*PI())*(1-H$2)</f>
        <v>0.999889715308223</v>
      </c>
      <c r="E29" s="10">
        <f>SIN(A29/180*PI())*COS(B29/180*PI())*(1-I$2)</f>
        <v>0.0148347508589989</v>
      </c>
      <c r="F29" s="10">
        <f>COS(A29/180*PI())*(1-J$2)</f>
        <v>0.000698131644087597</v>
      </c>
      <c r="G29" s="10">
        <f t="shared" si="0"/>
        <v>1</v>
      </c>
      <c r="H29" s="10">
        <f t="shared" ref="H29:J29" si="71">D29+K$2</f>
        <v>0.999889715308223</v>
      </c>
      <c r="I29" s="10">
        <f t="shared" si="71"/>
        <v>0.0148347508589989</v>
      </c>
      <c r="J29" s="10">
        <f t="shared" si="71"/>
        <v>0.000698131644087597</v>
      </c>
      <c r="K29" s="10">
        <f t="shared" si="2"/>
        <v>1</v>
      </c>
      <c r="L29" s="14">
        <f t="shared" si="3"/>
        <v>89.15</v>
      </c>
      <c r="M29" s="14">
        <f t="shared" si="4"/>
        <v>0</v>
      </c>
      <c r="N29" s="14">
        <f t="shared" si="5"/>
        <v>89.96</v>
      </c>
      <c r="O29" s="10">
        <f t="shared" si="6"/>
        <v>0</v>
      </c>
      <c r="P29" s="10">
        <f>-((SIN(B$2/180*PI())*SIN(A29/180*PI())*SIN(B29/180*PI())-COS(B$2/180*PI())*COS(C29/180*PI())*COS(A29/180*PI())*SIN(B29/180*PI())-COS(B$2/180*PI())*SIN(C29/180*PI())*COS(B29/180*PI())))</f>
        <v>-0.849077967043083</v>
      </c>
      <c r="Q29" s="10">
        <f>-((SIN(B$2/180*PI())*SIN(A29/180*PI())*COS(B29/180*PI())-COS(B$2/180*PI())*COS(C29/180*PI())*COS(A29/180*PI())*COS(B29/180*PI())+COS(B$2/180*PI())*SIN(C29/180*PI())*SIN(B29/180*PI())))</f>
        <v>0.495118462776358</v>
      </c>
      <c r="R29" s="10">
        <f>(SIN(B$2/180*PI())*COS(A29/180*PI())+COS(B$2/180*PI())*COS(C29/180*PI())*SIN(A29/180*PI()))</f>
        <v>-0.184185541506281</v>
      </c>
      <c r="S29" s="10">
        <f t="shared" si="7"/>
        <v>1</v>
      </c>
      <c r="T29" s="10">
        <f t="shared" ref="T29:V29" si="72">(1-T$2)*P29+W$2</f>
        <v>-0.849077967043083</v>
      </c>
      <c r="U29" s="10">
        <f t="shared" si="72"/>
        <v>0.495118462776358</v>
      </c>
      <c r="V29" s="10">
        <f t="shared" si="72"/>
        <v>-0.184185541506281</v>
      </c>
      <c r="W29" s="10">
        <f t="shared" si="9"/>
        <v>1</v>
      </c>
      <c r="X29" s="10">
        <f t="shared" si="10"/>
        <v>-0.507659842603867</v>
      </c>
      <c r="Y29" s="10">
        <f t="shared" si="11"/>
        <v>-0.184773071840073</v>
      </c>
      <c r="Z29" s="14">
        <f t="shared" si="12"/>
        <v>250</v>
      </c>
      <c r="AA29" s="10">
        <f t="shared" si="24"/>
        <v>0</v>
      </c>
      <c r="AB29" s="10">
        <f t="shared" si="13"/>
        <v>0.540240320477655</v>
      </c>
      <c r="AC29" s="10">
        <f t="shared" si="14"/>
        <v>0.540240320477655</v>
      </c>
      <c r="AD29" s="1">
        <f t="shared" si="15"/>
        <v>57.3</v>
      </c>
      <c r="AE29" s="14">
        <f t="shared" si="16"/>
        <v>300.247523893243</v>
      </c>
      <c r="AF29" s="14">
        <f t="shared" si="17"/>
        <v>300.247523893243</v>
      </c>
      <c r="AG29" s="14">
        <f t="shared" si="18"/>
        <v>0</v>
      </c>
      <c r="AI29" s="21">
        <f t="shared" si="19"/>
        <v>-10498.575865858</v>
      </c>
      <c r="AJ29" s="21">
        <f t="shared" si="20"/>
        <v>28221.7523782524</v>
      </c>
      <c r="AK29" s="21">
        <f t="shared" si="21"/>
        <v>48397.4441214557</v>
      </c>
    </row>
    <row r="30" s="1" customFormat="1" spans="1:37">
      <c r="A30" s="1">
        <f>A$4</f>
        <v>89.96</v>
      </c>
      <c r="B30" s="1">
        <f>B$4</f>
        <v>89.15</v>
      </c>
      <c r="C30" s="1">
        <v>260</v>
      </c>
      <c r="D30" s="10">
        <f>SIN(A30/180*PI())*SIN(B30/180*PI())*(1-H$2)</f>
        <v>0.999889715308223</v>
      </c>
      <c r="E30" s="10">
        <f>SIN(A30/180*PI())*COS(B30/180*PI())*(1-I$2)</f>
        <v>0.0148347508589989</v>
      </c>
      <c r="F30" s="10">
        <f>COS(A30/180*PI())*(1-J$2)</f>
        <v>0.000698131644087597</v>
      </c>
      <c r="G30" s="10">
        <f t="shared" si="0"/>
        <v>1</v>
      </c>
      <c r="H30" s="10">
        <f t="shared" ref="H30:J30" si="73">D30+K$2</f>
        <v>0.999889715308223</v>
      </c>
      <c r="I30" s="10">
        <f t="shared" si="73"/>
        <v>0.0148347508589989</v>
      </c>
      <c r="J30" s="10">
        <f t="shared" si="73"/>
        <v>0.000698131644087597</v>
      </c>
      <c r="K30" s="10">
        <f t="shared" si="2"/>
        <v>1</v>
      </c>
      <c r="L30" s="14">
        <f t="shared" si="3"/>
        <v>89.15</v>
      </c>
      <c r="M30" s="14">
        <f t="shared" si="4"/>
        <v>0</v>
      </c>
      <c r="N30" s="14">
        <f t="shared" si="5"/>
        <v>89.96</v>
      </c>
      <c r="O30" s="10">
        <f t="shared" si="6"/>
        <v>0</v>
      </c>
      <c r="P30" s="10">
        <f>-((SIN(B$2/180*PI())*SIN(A30/180*PI())*SIN(B30/180*PI())-COS(B$2/180*PI())*COS(C30/180*PI())*COS(A30/180*PI())*SIN(B30/180*PI())-COS(B$2/180*PI())*SIN(C30/180*PI())*COS(B30/180*PI())))</f>
        <v>-0.849376038722817</v>
      </c>
      <c r="Q30" s="10">
        <f>-((SIN(B$2/180*PI())*SIN(A30/180*PI())*COS(B30/180*PI())-COS(B$2/180*PI())*COS(C30/180*PI())*COS(A30/180*PI())*COS(B30/180*PI())+COS(B$2/180*PI())*SIN(C30/180*PI())*SIN(B30/180*PI())))</f>
        <v>0.519489736288411</v>
      </c>
      <c r="R30" s="10">
        <f>(SIN(B$2/180*PI())*COS(A30/180*PI())+COS(B$2/180*PI())*COS(C30/180*PI())*SIN(A30/180*PI()))</f>
        <v>-0.0932242389860733</v>
      </c>
      <c r="S30" s="10">
        <f t="shared" si="7"/>
        <v>1</v>
      </c>
      <c r="T30" s="10">
        <f t="shared" ref="T30:V30" si="74">(1-T$2)*P30+W$2</f>
        <v>-0.849376038722817</v>
      </c>
      <c r="U30" s="10">
        <f t="shared" si="74"/>
        <v>0.519489736288411</v>
      </c>
      <c r="V30" s="10">
        <f t="shared" si="74"/>
        <v>-0.0932242389860733</v>
      </c>
      <c r="W30" s="10">
        <f t="shared" si="9"/>
        <v>1</v>
      </c>
      <c r="X30" s="10">
        <f t="shared" si="10"/>
        <v>-0.532032856096195</v>
      </c>
      <c r="Y30" s="10">
        <f t="shared" si="11"/>
        <v>-0.0938117471531432</v>
      </c>
      <c r="Z30" s="14">
        <f t="shared" si="12"/>
        <v>260</v>
      </c>
      <c r="AA30" s="10">
        <f t="shared" si="24"/>
        <v>0</v>
      </c>
      <c r="AB30" s="10">
        <f t="shared" si="13"/>
        <v>0.540240320477655</v>
      </c>
      <c r="AC30" s="10">
        <f t="shared" si="14"/>
        <v>0.540240320477655</v>
      </c>
      <c r="AD30" s="1">
        <f t="shared" si="15"/>
        <v>57.3</v>
      </c>
      <c r="AE30" s="14">
        <f t="shared" si="16"/>
        <v>301.450513151349</v>
      </c>
      <c r="AF30" s="14">
        <f t="shared" si="17"/>
        <v>301.450513151349</v>
      </c>
      <c r="AG30" s="14">
        <f t="shared" si="18"/>
        <v>0</v>
      </c>
      <c r="AI30" s="21">
        <f t="shared" si="19"/>
        <v>-5313.78162220618</v>
      </c>
      <c r="AJ30" s="21">
        <f t="shared" si="20"/>
        <v>29610.9149684394</v>
      </c>
      <c r="AK30" s="21">
        <f t="shared" si="21"/>
        <v>48414.4342072006</v>
      </c>
    </row>
    <row r="31" s="1" customFormat="1" spans="1:37">
      <c r="A31" s="11">
        <f>A$4</f>
        <v>89.96</v>
      </c>
      <c r="B31" s="11">
        <f>B$4</f>
        <v>89.15</v>
      </c>
      <c r="C31" s="11">
        <v>270</v>
      </c>
      <c r="D31" s="12">
        <f>SIN(A31/180*PI())*SIN(B31/180*PI())*(1-H$2)</f>
        <v>0.999889715308223</v>
      </c>
      <c r="E31" s="12">
        <f>SIN(A31/180*PI())*COS(B31/180*PI())*(1-I$2)</f>
        <v>0.0148347508589989</v>
      </c>
      <c r="F31" s="12">
        <f>COS(A31/180*PI())*(1-J$2)</f>
        <v>0.000698131644087597</v>
      </c>
      <c r="G31" s="12">
        <f t="shared" si="0"/>
        <v>1</v>
      </c>
      <c r="H31" s="12">
        <f t="shared" ref="H31:J31" si="75">D31+K$2</f>
        <v>0.999889715308223</v>
      </c>
      <c r="I31" s="12">
        <f t="shared" si="75"/>
        <v>0.0148347508589989</v>
      </c>
      <c r="J31" s="12">
        <f t="shared" si="75"/>
        <v>0.000698131644087597</v>
      </c>
      <c r="K31" s="12">
        <f t="shared" si="2"/>
        <v>1</v>
      </c>
      <c r="L31" s="15">
        <f t="shared" si="3"/>
        <v>89.15</v>
      </c>
      <c r="M31" s="15">
        <f t="shared" si="4"/>
        <v>0</v>
      </c>
      <c r="N31" s="15">
        <f t="shared" si="5"/>
        <v>89.96</v>
      </c>
      <c r="O31" s="12">
        <f t="shared" si="6"/>
        <v>0</v>
      </c>
      <c r="P31" s="12">
        <f>-((SIN(B$2/180*PI())*SIN(A31/180*PI())*SIN(B31/180*PI())-COS(B$2/180*PI())*COS(C31/180*PI())*COS(A31/180*PI())*SIN(B31/180*PI())-COS(B$2/180*PI())*SIN(C31/180*PI())*COS(B31/180*PI())))</f>
        <v>-0.849432308699408</v>
      </c>
      <c r="Q31" s="12">
        <f>-((SIN(B$2/180*PI())*SIN(A31/180*PI())*COS(B31/180*PI())-COS(B$2/180*PI())*COS(C31/180*PI())*COS(A31/180*PI())*COS(B31/180*PI())+COS(B$2/180*PI())*SIN(C31/180*PI())*SIN(B31/180*PI())))</f>
        <v>0.527697269083903</v>
      </c>
      <c r="R31" s="12">
        <f>(SIN(B$2/180*PI())*COS(A31/180*PI())+COS(B$2/180*PI())*COS(C31/180*PI())*SIN(A31/180*PI()))</f>
        <v>0.000587485305716817</v>
      </c>
      <c r="S31" s="12">
        <f t="shared" si="7"/>
        <v>1</v>
      </c>
      <c r="T31" s="12">
        <f t="shared" ref="T31:V31" si="76">(1-T$2)*P31+W$2</f>
        <v>-0.849432308699408</v>
      </c>
      <c r="U31" s="12">
        <f t="shared" si="76"/>
        <v>0.527697269083903</v>
      </c>
      <c r="V31" s="12">
        <f t="shared" si="76"/>
        <v>0.000587485305716817</v>
      </c>
      <c r="W31" s="12">
        <f t="shared" si="9"/>
        <v>1</v>
      </c>
      <c r="X31" s="12">
        <f t="shared" si="10"/>
        <v>-0.540240320477655</v>
      </c>
      <c r="Y31" s="12">
        <f t="shared" si="11"/>
        <v>-9.91579119703247e-17</v>
      </c>
      <c r="Z31" s="15">
        <f t="shared" si="12"/>
        <v>270</v>
      </c>
      <c r="AA31" s="12">
        <f t="shared" si="24"/>
        <v>0</v>
      </c>
      <c r="AB31" s="12">
        <f t="shared" si="13"/>
        <v>0.540240320477655</v>
      </c>
      <c r="AC31" s="12">
        <f t="shared" si="14"/>
        <v>0.540240320477655</v>
      </c>
      <c r="AD31" s="11">
        <f t="shared" si="15"/>
        <v>57.3</v>
      </c>
      <c r="AE31" s="15">
        <f t="shared" si="16"/>
        <v>301.850006347666</v>
      </c>
      <c r="AF31" s="15">
        <f t="shared" si="17"/>
        <v>301.850006347666</v>
      </c>
      <c r="AG31" s="15">
        <f t="shared" si="18"/>
        <v>0</v>
      </c>
      <c r="AI31" s="20">
        <f t="shared" si="19"/>
        <v>33.4866624258586</v>
      </c>
      <c r="AJ31" s="20">
        <f t="shared" si="20"/>
        <v>30078.7443377825</v>
      </c>
      <c r="AK31" s="20">
        <f t="shared" si="21"/>
        <v>48417.6415958663</v>
      </c>
    </row>
    <row r="32" s="1" customFormat="1" spans="1:37">
      <c r="A32" s="1">
        <f>A$4</f>
        <v>89.96</v>
      </c>
      <c r="B32" s="1">
        <f>B$4</f>
        <v>89.15</v>
      </c>
      <c r="C32" s="1">
        <v>280</v>
      </c>
      <c r="D32" s="10">
        <f>SIN(A32/180*PI())*SIN(B32/180*PI())*(1-H$2)</f>
        <v>0.999889715308223</v>
      </c>
      <c r="E32" s="10">
        <f>SIN(A32/180*PI())*COS(B32/180*PI())*(1-I$2)</f>
        <v>0.0148347508589989</v>
      </c>
      <c r="F32" s="10">
        <f>COS(A32/180*PI())*(1-J$2)</f>
        <v>0.000698131644087597</v>
      </c>
      <c r="G32" s="10">
        <f t="shared" si="0"/>
        <v>1</v>
      </c>
      <c r="H32" s="10">
        <f t="shared" ref="H32:J32" si="77">D32+K$2</f>
        <v>0.999889715308223</v>
      </c>
      <c r="I32" s="10">
        <f t="shared" si="77"/>
        <v>0.0148347508589989</v>
      </c>
      <c r="J32" s="10">
        <f t="shared" si="77"/>
        <v>0.000698131644087597</v>
      </c>
      <c r="K32" s="10">
        <f t="shared" si="2"/>
        <v>1</v>
      </c>
      <c r="L32" s="14">
        <f t="shared" si="3"/>
        <v>89.15</v>
      </c>
      <c r="M32" s="14">
        <f t="shared" si="4"/>
        <v>0</v>
      </c>
      <c r="N32" s="14">
        <f t="shared" si="5"/>
        <v>89.96</v>
      </c>
      <c r="O32" s="10">
        <f t="shared" si="6"/>
        <v>0</v>
      </c>
      <c r="P32" s="10">
        <f>-((SIN(B$2/180*PI())*SIN(A32/180*PI())*SIN(B32/180*PI())-COS(B$2/180*PI())*COS(C32/180*PI())*COS(A32/180*PI())*SIN(B32/180*PI())-COS(B$2/180*PI())*SIN(C32/180*PI())*COS(B32/180*PI())))</f>
        <v>-0.84924506723809</v>
      </c>
      <c r="Q32" s="10">
        <f>-((SIN(B$2/180*PI())*SIN(A32/180*PI())*COS(B32/180*PI())-COS(B$2/180*PI())*COS(C32/180*PI())*COS(A32/180*PI())*COS(B32/180*PI())+COS(B$2/180*PI())*SIN(C32/180*PI())*SIN(B32/180*PI())))</f>
        <v>0.519491679432056</v>
      </c>
      <c r="R32" s="10">
        <f>(SIN(B$2/180*PI())*COS(A32/180*PI())+COS(B$2/180*PI())*COS(C32/180*PI())*SIN(A32/180*PI()))</f>
        <v>0.094399209597507</v>
      </c>
      <c r="S32" s="10">
        <f t="shared" si="7"/>
        <v>1</v>
      </c>
      <c r="T32" s="10">
        <f t="shared" ref="T32:V32" si="78">(1-T$2)*P32+W$2</f>
        <v>-0.84924506723809</v>
      </c>
      <c r="U32" s="10">
        <f t="shared" si="78"/>
        <v>0.519491679432056</v>
      </c>
      <c r="V32" s="10">
        <f t="shared" si="78"/>
        <v>0.094399209597507</v>
      </c>
      <c r="W32" s="10">
        <f t="shared" si="9"/>
        <v>1</v>
      </c>
      <c r="X32" s="10">
        <f t="shared" si="10"/>
        <v>-0.532032856096195</v>
      </c>
      <c r="Y32" s="10">
        <f t="shared" si="11"/>
        <v>0.0938117471531431</v>
      </c>
      <c r="Z32" s="14">
        <f t="shared" si="12"/>
        <v>280</v>
      </c>
      <c r="AA32" s="10">
        <f t="shared" si="24"/>
        <v>0</v>
      </c>
      <c r="AB32" s="10">
        <f t="shared" si="13"/>
        <v>0.540240320477655</v>
      </c>
      <c r="AC32" s="10">
        <f t="shared" si="14"/>
        <v>0.540240320477655</v>
      </c>
      <c r="AD32" s="1">
        <f t="shared" si="15"/>
        <v>57.3</v>
      </c>
      <c r="AE32" s="14">
        <f t="shared" si="16"/>
        <v>301.454541478844</v>
      </c>
      <c r="AF32" s="14">
        <f t="shared" si="17"/>
        <v>301.454541478844</v>
      </c>
      <c r="AG32" s="14">
        <f t="shared" si="18"/>
        <v>0</v>
      </c>
      <c r="AI32" s="21">
        <f t="shared" si="19"/>
        <v>5380.7549470579</v>
      </c>
      <c r="AJ32" s="21">
        <f t="shared" si="20"/>
        <v>29611.0257276272</v>
      </c>
      <c r="AK32" s="21">
        <f t="shared" si="21"/>
        <v>48406.9688325711</v>
      </c>
    </row>
    <row r="33" s="1" customFormat="1" spans="1:37">
      <c r="A33" s="1">
        <f>A$4</f>
        <v>89.96</v>
      </c>
      <c r="B33" s="1">
        <f>B$4</f>
        <v>89.15</v>
      </c>
      <c r="C33" s="1">
        <v>290</v>
      </c>
      <c r="D33" s="10">
        <f>SIN(A33/180*PI())*SIN(B33/180*PI())*(1-H$2)</f>
        <v>0.999889715308223</v>
      </c>
      <c r="E33" s="10">
        <f>SIN(A33/180*PI())*COS(B33/180*PI())*(1-I$2)</f>
        <v>0.0148347508589989</v>
      </c>
      <c r="F33" s="10">
        <f>COS(A33/180*PI())*(1-J$2)</f>
        <v>0.000698131644087597</v>
      </c>
      <c r="G33" s="10">
        <f t="shared" si="0"/>
        <v>1</v>
      </c>
      <c r="H33" s="10">
        <f t="shared" ref="H33:J33" si="79">D33+K$2</f>
        <v>0.999889715308223</v>
      </c>
      <c r="I33" s="10">
        <f t="shared" si="79"/>
        <v>0.0148347508589989</v>
      </c>
      <c r="J33" s="10">
        <f t="shared" si="79"/>
        <v>0.000698131644087597</v>
      </c>
      <c r="K33" s="10">
        <f t="shared" si="2"/>
        <v>1</v>
      </c>
      <c r="L33" s="14">
        <f t="shared" si="3"/>
        <v>89.15</v>
      </c>
      <c r="M33" s="14">
        <f t="shared" si="4"/>
        <v>0</v>
      </c>
      <c r="N33" s="14">
        <f t="shared" si="5"/>
        <v>89.96</v>
      </c>
      <c r="O33" s="10">
        <f t="shared" si="6"/>
        <v>0</v>
      </c>
      <c r="P33" s="10">
        <f>-((SIN(B$2/180*PI())*SIN(A33/180*PI())*SIN(B33/180*PI())-COS(B$2/180*PI())*COS(C33/180*PI())*COS(A33/180*PI())*SIN(B33/180*PI())-COS(B$2/180*PI())*SIN(C33/180*PI())*COS(B33/180*PI())))</f>
        <v>-0.848820003575918</v>
      </c>
      <c r="Q33" s="10">
        <f>-((SIN(B$2/180*PI())*SIN(A33/180*PI())*COS(B33/180*PI())-COS(B$2/180*PI())*COS(C33/180*PI())*COS(A33/180*PI())*COS(B33/180*PI())+COS(B$2/180*PI())*SIN(C33/180*PI())*SIN(B33/180*PI())))</f>
        <v>0.495122290022211</v>
      </c>
      <c r="R33" s="10">
        <f>(SIN(B$2/180*PI())*COS(A33/180*PI())+COS(B$2/180*PI())*COS(C33/180*PI())*SIN(A33/180*PI()))</f>
        <v>0.185360512117715</v>
      </c>
      <c r="S33" s="10">
        <f t="shared" si="7"/>
        <v>1</v>
      </c>
      <c r="T33" s="10">
        <f t="shared" ref="T33:V33" si="80">(1-T$2)*P33+W$2</f>
        <v>-0.848820003575918</v>
      </c>
      <c r="U33" s="10">
        <f t="shared" si="80"/>
        <v>0.495122290022211</v>
      </c>
      <c r="V33" s="10">
        <f t="shared" si="80"/>
        <v>0.185360512117715</v>
      </c>
      <c r="W33" s="10">
        <f t="shared" si="9"/>
        <v>1</v>
      </c>
      <c r="X33" s="10">
        <f t="shared" si="10"/>
        <v>-0.507659842603867</v>
      </c>
      <c r="Y33" s="10">
        <f t="shared" si="11"/>
        <v>0.184773071840073</v>
      </c>
      <c r="Z33" s="14">
        <f t="shared" si="12"/>
        <v>290</v>
      </c>
      <c r="AA33" s="10">
        <f t="shared" si="24"/>
        <v>0</v>
      </c>
      <c r="AB33" s="10">
        <f t="shared" si="13"/>
        <v>0.540240320477655</v>
      </c>
      <c r="AC33" s="10">
        <f t="shared" si="14"/>
        <v>0.540240320477655</v>
      </c>
      <c r="AD33" s="1">
        <f t="shared" si="15"/>
        <v>57.3</v>
      </c>
      <c r="AE33" s="14">
        <f t="shared" si="16"/>
        <v>300.255293300915</v>
      </c>
      <c r="AF33" s="14">
        <f t="shared" si="17"/>
        <v>300.255293300915</v>
      </c>
      <c r="AG33" s="14">
        <f t="shared" si="18"/>
        <v>0</v>
      </c>
      <c r="AI33" s="21">
        <f t="shared" si="19"/>
        <v>10565.5491907097</v>
      </c>
      <c r="AJ33" s="21">
        <f t="shared" si="20"/>
        <v>28221.970531266</v>
      </c>
      <c r="AK33" s="21">
        <f t="shared" si="21"/>
        <v>48382.7402038273</v>
      </c>
    </row>
    <row r="34" s="1" customFormat="1" spans="1:37">
      <c r="A34" s="1">
        <f>A$4</f>
        <v>89.96</v>
      </c>
      <c r="B34" s="1">
        <f>B$4</f>
        <v>89.15</v>
      </c>
      <c r="C34" s="1">
        <v>300</v>
      </c>
      <c r="D34" s="10">
        <f>SIN(A34/180*PI())*SIN(B34/180*PI())*(1-H$2)</f>
        <v>0.999889715308223</v>
      </c>
      <c r="E34" s="10">
        <f>SIN(A34/180*PI())*COS(B34/180*PI())*(1-I$2)</f>
        <v>0.0148347508589989</v>
      </c>
      <c r="F34" s="10">
        <f>COS(A34/180*PI())*(1-J$2)</f>
        <v>0.000698131644087597</v>
      </c>
      <c r="G34" s="10">
        <f t="shared" si="0"/>
        <v>1</v>
      </c>
      <c r="H34" s="10">
        <f t="shared" ref="H34:J34" si="81">D34+K$2</f>
        <v>0.999889715308223</v>
      </c>
      <c r="I34" s="10">
        <f t="shared" si="81"/>
        <v>0.0148347508589989</v>
      </c>
      <c r="J34" s="10">
        <f t="shared" si="81"/>
        <v>0.000698131644087597</v>
      </c>
      <c r="K34" s="10">
        <f t="shared" si="2"/>
        <v>1</v>
      </c>
      <c r="L34" s="14">
        <f t="shared" si="3"/>
        <v>89.15</v>
      </c>
      <c r="M34" s="14">
        <f t="shared" si="4"/>
        <v>0</v>
      </c>
      <c r="N34" s="14">
        <f t="shared" si="5"/>
        <v>89.96</v>
      </c>
      <c r="O34" s="10">
        <f t="shared" si="6"/>
        <v>0</v>
      </c>
      <c r="P34" s="10">
        <f>-((SIN(B$2/180*PI())*SIN(A34/180*PI())*SIN(B34/180*PI())-COS(B$2/180*PI())*COS(C34/180*PI())*COS(A34/180*PI())*SIN(B34/180*PI())-COS(B$2/180*PI())*SIN(C34/180*PI())*COS(B34/180*PI())))</f>
        <v>-0.848170033057173</v>
      </c>
      <c r="Q34" s="10">
        <f>-((SIN(B$2/180*PI())*SIN(A34/180*PI())*COS(B34/180*PI())-COS(B$2/180*PI())*COS(C34/180*PI())*COS(A34/180*PI())*COS(B34/180*PI())+COS(B$2/180*PI())*SIN(C34/180*PI())*SIN(B34/180*PI())))</f>
        <v>0.45532955242008</v>
      </c>
      <c r="R34" s="10">
        <f>(SIN(B$2/180*PI())*COS(A34/180*PI())+COS(B$2/180*PI())*COS(C34/180*PI())*SIN(A34/180*PI()))</f>
        <v>0.270707579717902</v>
      </c>
      <c r="S34" s="10">
        <f t="shared" si="7"/>
        <v>1</v>
      </c>
      <c r="T34" s="10">
        <f t="shared" ref="T34:V34" si="82">(1-T$2)*P34+W$2</f>
        <v>-0.848170033057173</v>
      </c>
      <c r="U34" s="10">
        <f t="shared" si="82"/>
        <v>0.45532955242008</v>
      </c>
      <c r="V34" s="10">
        <f t="shared" si="82"/>
        <v>0.270707579717902</v>
      </c>
      <c r="W34" s="10">
        <f t="shared" si="9"/>
        <v>1</v>
      </c>
      <c r="X34" s="10">
        <f t="shared" si="10"/>
        <v>-0.467861841682296</v>
      </c>
      <c r="Y34" s="10">
        <f t="shared" si="11"/>
        <v>0.270120160238828</v>
      </c>
      <c r="Z34" s="14">
        <f t="shared" si="12"/>
        <v>300</v>
      </c>
      <c r="AA34" s="10">
        <f t="shared" si="24"/>
        <v>0</v>
      </c>
      <c r="AB34" s="10">
        <f t="shared" si="13"/>
        <v>0.540240320477655</v>
      </c>
      <c r="AC34" s="10">
        <f t="shared" si="14"/>
        <v>0.540240320477655</v>
      </c>
      <c r="AD34" s="1">
        <f t="shared" si="15"/>
        <v>57.3</v>
      </c>
      <c r="AE34" s="14">
        <f t="shared" si="16"/>
        <v>298.22857514209</v>
      </c>
      <c r="AF34" s="14">
        <f t="shared" si="17"/>
        <v>298.22857514209</v>
      </c>
      <c r="AG34" s="14">
        <f t="shared" si="18"/>
        <v>0</v>
      </c>
      <c r="AI34" s="20">
        <f t="shared" si="19"/>
        <v>15430.3320439204</v>
      </c>
      <c r="AJ34" s="20">
        <f t="shared" si="20"/>
        <v>25953.7844879446</v>
      </c>
      <c r="AK34" s="20">
        <f t="shared" si="21"/>
        <v>48345.6918842588</v>
      </c>
    </row>
    <row r="35" s="1" customFormat="1" spans="1:37">
      <c r="A35" s="1">
        <f>A$4</f>
        <v>89.96</v>
      </c>
      <c r="B35" s="1">
        <f>B$4</f>
        <v>89.15</v>
      </c>
      <c r="C35" s="1">
        <v>310</v>
      </c>
      <c r="D35" s="10">
        <f>SIN(A35/180*PI())*SIN(B35/180*PI())*(1-H$2)</f>
        <v>0.999889715308223</v>
      </c>
      <c r="E35" s="10">
        <f>SIN(A35/180*PI())*COS(B35/180*PI())*(1-I$2)</f>
        <v>0.0148347508589989</v>
      </c>
      <c r="F35" s="10">
        <f>COS(A35/180*PI())*(1-J$2)</f>
        <v>0.000698131644087597</v>
      </c>
      <c r="G35" s="10">
        <f t="shared" si="0"/>
        <v>1</v>
      </c>
      <c r="H35" s="10">
        <f t="shared" ref="H35:J35" si="83">D35+K$2</f>
        <v>0.999889715308223</v>
      </c>
      <c r="I35" s="10">
        <f t="shared" si="83"/>
        <v>0.0148347508589989</v>
      </c>
      <c r="J35" s="10">
        <f t="shared" si="83"/>
        <v>0.000698131644087597</v>
      </c>
      <c r="K35" s="10">
        <f t="shared" si="2"/>
        <v>1</v>
      </c>
      <c r="L35" s="14">
        <f t="shared" si="3"/>
        <v>89.15</v>
      </c>
      <c r="M35" s="14">
        <f t="shared" si="4"/>
        <v>0</v>
      </c>
      <c r="N35" s="14">
        <f t="shared" si="5"/>
        <v>89.96</v>
      </c>
      <c r="O35" s="10">
        <f t="shared" si="6"/>
        <v>0</v>
      </c>
      <c r="P35" s="10">
        <f>-((SIN(B$2/180*PI())*SIN(A35/180*PI())*SIN(B35/180*PI())-COS(B$2/180*PI())*COS(C35/180*PI())*COS(A35/180*PI())*SIN(B35/180*PI())-COS(B$2/180*PI())*SIN(C35/180*PI())*COS(B35/180*PI())))</f>
        <v>-0.847314904707166</v>
      </c>
      <c r="Q35" s="10">
        <f>-((SIN(B$2/180*PI())*SIN(A35/180*PI())*COS(B35/180*PI())-COS(B$2/180*PI())*COS(C35/180*PI())*COS(A35/180*PI())*COS(B35/180*PI())+COS(B$2/180*PI())*SIN(C35/180*PI())*SIN(B35/180*PI())))</f>
        <v>0.401322548821609</v>
      </c>
      <c r="R35" s="10">
        <f>(SIN(B$2/180*PI())*COS(A35/180*PI())+COS(B$2/180*PI())*COS(C35/180*PI())*SIN(A35/180*PI()))</f>
        <v>0.347847184936739</v>
      </c>
      <c r="S35" s="10">
        <f t="shared" si="7"/>
        <v>1</v>
      </c>
      <c r="T35" s="10">
        <f t="shared" ref="T35:V35" si="84">(1-T$2)*P35+W$2</f>
        <v>-0.847314904707166</v>
      </c>
      <c r="U35" s="10">
        <f t="shared" si="84"/>
        <v>0.401322548821609</v>
      </c>
      <c r="V35" s="10">
        <f t="shared" si="84"/>
        <v>0.347847184936739</v>
      </c>
      <c r="W35" s="10">
        <f t="shared" si="9"/>
        <v>1</v>
      </c>
      <c r="X35" s="10">
        <f t="shared" si="10"/>
        <v>-0.413848095450724</v>
      </c>
      <c r="Y35" s="10">
        <f t="shared" si="11"/>
        <v>0.347259784256122</v>
      </c>
      <c r="Z35" s="14">
        <f t="shared" si="12"/>
        <v>310</v>
      </c>
      <c r="AA35" s="10">
        <f t="shared" si="24"/>
        <v>0</v>
      </c>
      <c r="AB35" s="10">
        <f t="shared" si="13"/>
        <v>0.540240320477655</v>
      </c>
      <c r="AC35" s="10">
        <f t="shared" si="14"/>
        <v>0.540240320477655</v>
      </c>
      <c r="AD35" s="1">
        <f t="shared" si="15"/>
        <v>57.3</v>
      </c>
      <c r="AE35" s="14">
        <f t="shared" si="16"/>
        <v>295.34412456401</v>
      </c>
      <c r="AF35" s="14">
        <f t="shared" si="17"/>
        <v>295.34412456401</v>
      </c>
      <c r="AG35" s="14">
        <f t="shared" si="18"/>
        <v>0</v>
      </c>
      <c r="AI35" s="21">
        <f t="shared" si="19"/>
        <v>19827.2895413941</v>
      </c>
      <c r="AJ35" s="21">
        <f t="shared" si="20"/>
        <v>22875.3852828317</v>
      </c>
      <c r="AK35" s="21">
        <f t="shared" si="21"/>
        <v>48296.9495683085</v>
      </c>
    </row>
    <row r="36" s="1" customFormat="1" spans="1:37">
      <c r="A36" s="1">
        <f>A$4</f>
        <v>89.96</v>
      </c>
      <c r="B36" s="1">
        <f>B$4</f>
        <v>89.15</v>
      </c>
      <c r="C36" s="1">
        <v>320</v>
      </c>
      <c r="D36" s="10">
        <f>SIN(A36/180*PI())*SIN(B36/180*PI())*(1-H$2)</f>
        <v>0.999889715308223</v>
      </c>
      <c r="E36" s="10">
        <f>SIN(A36/180*PI())*COS(B36/180*PI())*(1-I$2)</f>
        <v>0.0148347508589989</v>
      </c>
      <c r="F36" s="10">
        <f>COS(A36/180*PI())*(1-J$2)</f>
        <v>0.000698131644087597</v>
      </c>
      <c r="G36" s="10">
        <f t="shared" si="0"/>
        <v>1</v>
      </c>
      <c r="H36" s="10">
        <f t="shared" ref="H36:J36" si="85">D36+K$2</f>
        <v>0.999889715308223</v>
      </c>
      <c r="I36" s="10">
        <f t="shared" si="85"/>
        <v>0.0148347508589989</v>
      </c>
      <c r="J36" s="10">
        <f t="shared" si="85"/>
        <v>0.000698131644087597</v>
      </c>
      <c r="K36" s="10">
        <f t="shared" si="2"/>
        <v>1</v>
      </c>
      <c r="L36" s="14">
        <f t="shared" si="3"/>
        <v>89.15</v>
      </c>
      <c r="M36" s="14">
        <f t="shared" si="4"/>
        <v>0</v>
      </c>
      <c r="N36" s="14">
        <f t="shared" si="5"/>
        <v>89.96</v>
      </c>
      <c r="O36" s="10">
        <f t="shared" si="6"/>
        <v>0</v>
      </c>
      <c r="P36" s="10">
        <f>-((SIN(B$2/180*PI())*SIN(A36/180*PI())*SIN(B36/180*PI())-COS(B$2/180*PI())*COS(C36/180*PI())*COS(A36/180*PI())*SIN(B36/180*PI())-COS(B$2/180*PI())*SIN(C36/180*PI())*COS(B36/180*PI())))</f>
        <v>-0.846280601168097</v>
      </c>
      <c r="Q36" s="10">
        <f>-((SIN(B$2/180*PI())*SIN(A36/180*PI())*COS(B36/180*PI())-COS(B$2/180*PI())*COS(C36/180*PI())*COS(A36/180*PI())*COS(B36/180*PI())+COS(B$2/180*PI())*SIN(C36/180*PI())*SIN(B36/180*PI())))</f>
        <v>0.334742254702274</v>
      </c>
      <c r="R36" s="10">
        <f>(SIN(B$2/180*PI())*COS(A36/180*PI())+COS(B$2/180*PI())*COS(C36/180*PI())*SIN(A36/180*PI()))</f>
        <v>0.414435479904173</v>
      </c>
      <c r="S36" s="10">
        <f t="shared" si="7"/>
        <v>1</v>
      </c>
      <c r="T36" s="10">
        <f t="shared" ref="T36:V36" si="86">(1-T$2)*P36+W$2</f>
        <v>-0.846280601168097</v>
      </c>
      <c r="U36" s="10">
        <f t="shared" si="86"/>
        <v>0.334742254702274</v>
      </c>
      <c r="V36" s="10">
        <f t="shared" si="86"/>
        <v>0.414435479904173</v>
      </c>
      <c r="W36" s="10">
        <f t="shared" si="9"/>
        <v>1</v>
      </c>
      <c r="X36" s="10">
        <f t="shared" si="10"/>
        <v>-0.347259784256122</v>
      </c>
      <c r="Y36" s="10">
        <f t="shared" si="11"/>
        <v>0.413848095450723</v>
      </c>
      <c r="Z36" s="14">
        <f t="shared" si="12"/>
        <v>320</v>
      </c>
      <c r="AA36" s="10">
        <f t="shared" si="24"/>
        <v>0</v>
      </c>
      <c r="AB36" s="10">
        <f t="shared" si="13"/>
        <v>0.540240320477655</v>
      </c>
      <c r="AC36" s="10">
        <f t="shared" si="14"/>
        <v>0.540240320477655</v>
      </c>
      <c r="AD36" s="1">
        <f t="shared" si="15"/>
        <v>57.3</v>
      </c>
      <c r="AE36" s="14">
        <f t="shared" si="16"/>
        <v>291.581037964516</v>
      </c>
      <c r="AF36" s="14">
        <f t="shared" si="17"/>
        <v>291.581037964516</v>
      </c>
      <c r="AG36" s="14">
        <f t="shared" si="18"/>
        <v>0</v>
      </c>
      <c r="AI36" s="21">
        <f t="shared" si="19"/>
        <v>23622.8223545379</v>
      </c>
      <c r="AJ36" s="21">
        <f t="shared" si="20"/>
        <v>19080.3085180296</v>
      </c>
      <c r="AK36" s="21">
        <f t="shared" si="21"/>
        <v>48237.9942665815</v>
      </c>
    </row>
    <row r="37" s="1" customFormat="1" spans="1:37">
      <c r="A37" s="1">
        <f>A$4</f>
        <v>89.96</v>
      </c>
      <c r="B37" s="1">
        <f>B$4</f>
        <v>89.15</v>
      </c>
      <c r="C37" s="1">
        <v>330</v>
      </c>
      <c r="D37" s="10">
        <f>SIN(A37/180*PI())*SIN(B37/180*PI())*(1-H$2)</f>
        <v>0.999889715308223</v>
      </c>
      <c r="E37" s="10">
        <f>SIN(A37/180*PI())*COS(B37/180*PI())*(1-I$2)</f>
        <v>0.0148347508589989</v>
      </c>
      <c r="F37" s="10">
        <f>COS(A37/180*PI())*(1-J$2)</f>
        <v>0.000698131644087597</v>
      </c>
      <c r="G37" s="10">
        <f t="shared" si="0"/>
        <v>1</v>
      </c>
      <c r="H37" s="10">
        <f t="shared" ref="H37:J37" si="87">D37+K$2</f>
        <v>0.999889715308223</v>
      </c>
      <c r="I37" s="10">
        <f t="shared" si="87"/>
        <v>0.0148347508589989</v>
      </c>
      <c r="J37" s="10">
        <f t="shared" si="87"/>
        <v>0.000698131644087597</v>
      </c>
      <c r="K37" s="10">
        <f t="shared" si="2"/>
        <v>1</v>
      </c>
      <c r="L37" s="14">
        <f t="shared" si="3"/>
        <v>89.15</v>
      </c>
      <c r="M37" s="14">
        <f t="shared" si="4"/>
        <v>0</v>
      </c>
      <c r="N37" s="14">
        <f t="shared" si="5"/>
        <v>89.96</v>
      </c>
      <c r="O37" s="10">
        <f t="shared" si="6"/>
        <v>0</v>
      </c>
      <c r="P37" s="10">
        <f>-((SIN(B$2/180*PI())*SIN(A37/180*PI())*SIN(B37/180*PI())-COS(B$2/180*PI())*COS(C37/180*PI())*COS(A37/180*PI())*SIN(B37/180*PI())-COS(B$2/180*PI())*SIN(C37/180*PI())*COS(B37/180*PI())))</f>
        <v>-0.845098549229618</v>
      </c>
      <c r="Q37" s="10">
        <f>-((SIN(B$2/180*PI())*SIN(A37/180*PI())*COS(B37/180*PI())-COS(B$2/180*PI())*COS(C37/180*PI())*COS(A37/180*PI())*COS(B37/180*PI())+COS(B$2/180*PI())*SIN(C37/180*PI())*SIN(B37/180*PI())))</f>
        <v>0.257611678607636</v>
      </c>
      <c r="R37" s="10">
        <f>(SIN(B$2/180*PI())*COS(A37/180*PI())+COS(B$2/180*PI())*COS(C37/180*PI())*SIN(A37/180*PI()))</f>
        <v>0.468449212972924</v>
      </c>
      <c r="S37" s="10">
        <f t="shared" si="7"/>
        <v>1</v>
      </c>
      <c r="T37" s="10">
        <f t="shared" ref="T37:V37" si="88">(1-T$2)*P37+W$2</f>
        <v>-0.845098549229618</v>
      </c>
      <c r="U37" s="10">
        <f t="shared" si="88"/>
        <v>0.257611678607636</v>
      </c>
      <c r="V37" s="10">
        <f t="shared" si="88"/>
        <v>0.468449212972924</v>
      </c>
      <c r="W37" s="10">
        <f t="shared" si="9"/>
        <v>1</v>
      </c>
      <c r="X37" s="10">
        <f t="shared" si="10"/>
        <v>-0.270120160238828</v>
      </c>
      <c r="Y37" s="10">
        <f t="shared" si="11"/>
        <v>0.467861841682296</v>
      </c>
      <c r="Z37" s="14">
        <f t="shared" si="12"/>
        <v>330</v>
      </c>
      <c r="AA37" s="10">
        <f t="shared" si="24"/>
        <v>0</v>
      </c>
      <c r="AB37" s="10">
        <f t="shared" si="13"/>
        <v>0.540240320477655</v>
      </c>
      <c r="AC37" s="10">
        <f t="shared" si="14"/>
        <v>0.540240320477655</v>
      </c>
      <c r="AD37" s="1">
        <f t="shared" si="15"/>
        <v>57.3</v>
      </c>
      <c r="AE37" s="14">
        <f t="shared" si="16"/>
        <v>286.95281201187</v>
      </c>
      <c r="AF37" s="14">
        <f t="shared" si="17"/>
        <v>286.95281201187</v>
      </c>
      <c r="AG37" s="14">
        <f t="shared" si="18"/>
        <v>0</v>
      </c>
      <c r="AI37" s="20">
        <f t="shared" si="19"/>
        <v>26701.6051394566</v>
      </c>
      <c r="AJ37" s="20">
        <f t="shared" si="20"/>
        <v>14683.8656806353</v>
      </c>
      <c r="AK37" s="20">
        <f t="shared" si="21"/>
        <v>48170.6173060882</v>
      </c>
    </row>
    <row r="38" s="1" customFormat="1" spans="1:37">
      <c r="A38" s="1">
        <f>A$4</f>
        <v>89.96</v>
      </c>
      <c r="B38" s="1">
        <f>B$4</f>
        <v>89.15</v>
      </c>
      <c r="C38" s="1">
        <v>340</v>
      </c>
      <c r="D38" s="10">
        <f>SIN(A38/180*PI())*SIN(B38/180*PI())*(1-H$2)</f>
        <v>0.999889715308223</v>
      </c>
      <c r="E38" s="10">
        <f>SIN(A38/180*PI())*COS(B38/180*PI())*(1-I$2)</f>
        <v>0.0148347508589989</v>
      </c>
      <c r="F38" s="10">
        <f>COS(A38/180*PI())*(1-J$2)</f>
        <v>0.000698131644087597</v>
      </c>
      <c r="G38" s="10">
        <f t="shared" si="0"/>
        <v>1</v>
      </c>
      <c r="H38" s="10">
        <f t="shared" ref="H38:J38" si="89">D38+K$2</f>
        <v>0.999889715308223</v>
      </c>
      <c r="I38" s="10">
        <f t="shared" si="89"/>
        <v>0.0148347508589989</v>
      </c>
      <c r="J38" s="10">
        <f t="shared" si="89"/>
        <v>0.000698131644087597</v>
      </c>
      <c r="K38" s="10">
        <f t="shared" si="2"/>
        <v>1</v>
      </c>
      <c r="L38" s="14">
        <f t="shared" si="3"/>
        <v>89.15</v>
      </c>
      <c r="M38" s="14">
        <f t="shared" si="4"/>
        <v>0</v>
      </c>
      <c r="N38" s="14">
        <f t="shared" si="5"/>
        <v>89.96</v>
      </c>
      <c r="O38" s="10">
        <f t="shared" si="6"/>
        <v>0</v>
      </c>
      <c r="P38" s="10">
        <f>-((SIN(B$2/180*PI())*SIN(A38/180*PI())*SIN(B38/180*PI())-COS(B$2/180*PI())*COS(C38/180*PI())*COS(A38/180*PI())*SIN(B38/180*PI())-COS(B$2/180*PI())*SIN(C38/180*PI())*COS(B38/180*PI())))</f>
        <v>-0.843804664941732</v>
      </c>
      <c r="Q38" s="10">
        <f>-((SIN(B$2/180*PI())*SIN(A38/180*PI())*COS(B38/180*PI())-COS(B$2/180*PI())*COS(C38/180*PI())*COS(A38/180*PI())*COS(B38/180*PI())+COS(B$2/180*PI())*SIN(C38/180*PI())*SIN(B38/180*PI())))</f>
        <v>0.172274394062377</v>
      </c>
      <c r="R38" s="10">
        <f>(SIN(B$2/180*PI())*COS(A38/180*PI())+COS(B$2/180*PI())*COS(C38/180*PI())*SIN(A38/180*PI()))</f>
        <v>0.508247204195963</v>
      </c>
      <c r="S38" s="10">
        <f t="shared" si="7"/>
        <v>1</v>
      </c>
      <c r="T38" s="10">
        <f t="shared" ref="T38:V38" si="90">(1-T$2)*P38+W$2</f>
        <v>-0.843804664941732</v>
      </c>
      <c r="U38" s="10">
        <f t="shared" si="90"/>
        <v>0.172274394062377</v>
      </c>
      <c r="V38" s="10">
        <f t="shared" si="90"/>
        <v>0.508247204195963</v>
      </c>
      <c r="W38" s="10">
        <f t="shared" si="9"/>
        <v>1</v>
      </c>
      <c r="X38" s="10">
        <f t="shared" si="10"/>
        <v>-0.184773071840073</v>
      </c>
      <c r="Y38" s="10">
        <f t="shared" si="11"/>
        <v>0.507659842603867</v>
      </c>
      <c r="Z38" s="14">
        <f t="shared" si="12"/>
        <v>340</v>
      </c>
      <c r="AA38" s="10">
        <f t="shared" si="24"/>
        <v>0</v>
      </c>
      <c r="AB38" s="10">
        <f t="shared" si="13"/>
        <v>0.540240320477655</v>
      </c>
      <c r="AC38" s="10">
        <f t="shared" si="14"/>
        <v>0.540240320477655</v>
      </c>
      <c r="AD38" s="1">
        <f t="shared" si="15"/>
        <v>57.3</v>
      </c>
      <c r="AE38" s="14">
        <f t="shared" si="16"/>
        <v>281.539141958363</v>
      </c>
      <c r="AF38" s="14">
        <f t="shared" si="17"/>
        <v>281.539141958363</v>
      </c>
      <c r="AG38" s="14">
        <f t="shared" si="18"/>
        <v>0</v>
      </c>
      <c r="AI38" s="21">
        <f t="shared" si="19"/>
        <v>28970.0906391699</v>
      </c>
      <c r="AJ38" s="21">
        <f t="shared" si="20"/>
        <v>9819.64046155546</v>
      </c>
      <c r="AK38" s="21">
        <f t="shared" si="21"/>
        <v>48096.8659016787</v>
      </c>
    </row>
    <row r="39" s="1" customFormat="1" spans="1:37">
      <c r="A39" s="1">
        <f>A$4</f>
        <v>89.96</v>
      </c>
      <c r="B39" s="1">
        <f>B$4</f>
        <v>89.15</v>
      </c>
      <c r="C39" s="1">
        <v>350</v>
      </c>
      <c r="D39" s="10">
        <f>SIN(A39/180*PI())*SIN(B39/180*PI())*(1-H$2)</f>
        <v>0.999889715308223</v>
      </c>
      <c r="E39" s="10">
        <f>SIN(A39/180*PI())*COS(B39/180*PI())*(1-I$2)</f>
        <v>0.0148347508589989</v>
      </c>
      <c r="F39" s="10">
        <f>COS(A39/180*PI())*(1-J$2)</f>
        <v>0.000698131644087597</v>
      </c>
      <c r="G39" s="10">
        <f t="shared" si="0"/>
        <v>1</v>
      </c>
      <c r="H39" s="10">
        <f t="shared" ref="H39:J39" si="91">D39+K$2</f>
        <v>0.999889715308223</v>
      </c>
      <c r="I39" s="10">
        <f t="shared" si="91"/>
        <v>0.0148347508589989</v>
      </c>
      <c r="J39" s="10">
        <f t="shared" si="91"/>
        <v>0.000698131644087597</v>
      </c>
      <c r="K39" s="10">
        <f t="shared" si="2"/>
        <v>1</v>
      </c>
      <c r="L39" s="14">
        <f t="shared" si="3"/>
        <v>89.15</v>
      </c>
      <c r="M39" s="14">
        <f t="shared" si="4"/>
        <v>0</v>
      </c>
      <c r="N39" s="14">
        <f t="shared" si="5"/>
        <v>89.96</v>
      </c>
      <c r="O39" s="10">
        <f t="shared" si="6"/>
        <v>0</v>
      </c>
      <c r="P39" s="10">
        <f>-((SIN(B$2/180*PI())*SIN(A39/180*PI())*SIN(B39/180*PI())-COS(B$2/180*PI())*COS(C39/180*PI())*COS(A39/180*PI())*SIN(B39/180*PI())-COS(B$2/180*PI())*SIN(C39/180*PI())*COS(B39/180*PI())))</f>
        <v>-0.842438262323789</v>
      </c>
      <c r="Q39" s="10">
        <f>-((SIN(B$2/180*PI())*SIN(A39/180*PI())*COS(B39/180*PI())-COS(B$2/180*PI())*COS(C39/180*PI())*COS(A39/180*PI())*COS(B39/180*PI())+COS(B$2/180*PI())*SIN(C39/180*PI())*SIN(B39/180*PI())))</f>
        <v>0.0813233312746529</v>
      </c>
      <c r="R39" s="10">
        <f>(SIN(B$2/180*PI())*COS(A39/180*PI())+COS(B$2/180*PI())*COS(C39/180*PI())*SIN(A39/180*PI()))</f>
        <v>0.532620211748736</v>
      </c>
      <c r="S39" s="10">
        <f t="shared" si="7"/>
        <v>1</v>
      </c>
      <c r="T39" s="10">
        <f t="shared" ref="T39:V39" si="92">(1-T$2)*P39+W$2</f>
        <v>-0.842438262323789</v>
      </c>
      <c r="U39" s="10">
        <f t="shared" si="92"/>
        <v>0.0813233312746529</v>
      </c>
      <c r="V39" s="10">
        <f t="shared" si="92"/>
        <v>0.532620211748736</v>
      </c>
      <c r="W39" s="10">
        <f t="shared" si="9"/>
        <v>1</v>
      </c>
      <c r="X39" s="10">
        <f t="shared" si="10"/>
        <v>-0.0938117471531434</v>
      </c>
      <c r="Y39" s="10">
        <f t="shared" si="11"/>
        <v>0.532032856096195</v>
      </c>
      <c r="Z39" s="14">
        <f t="shared" si="12"/>
        <v>350</v>
      </c>
      <c r="AA39" s="10">
        <f t="shared" si="24"/>
        <v>0</v>
      </c>
      <c r="AB39" s="10">
        <f t="shared" si="13"/>
        <v>0.540240320477655</v>
      </c>
      <c r="AC39" s="10">
        <f t="shared" si="14"/>
        <v>0.540240320477655</v>
      </c>
      <c r="AD39" s="1">
        <f t="shared" si="15"/>
        <v>57.3</v>
      </c>
      <c r="AE39" s="14">
        <f t="shared" si="16"/>
        <v>275.51386475483</v>
      </c>
      <c r="AF39" s="14">
        <f t="shared" si="17"/>
        <v>275.51386475483</v>
      </c>
      <c r="AG39" s="14">
        <f t="shared" si="18"/>
        <v>0</v>
      </c>
      <c r="AI39" s="21">
        <f t="shared" si="19"/>
        <v>30359.352069678</v>
      </c>
      <c r="AJ39" s="21">
        <f t="shared" si="20"/>
        <v>4635.42988265521</v>
      </c>
      <c r="AK39" s="21">
        <f t="shared" si="21"/>
        <v>48018.980952456</v>
      </c>
    </row>
    <row r="40" s="1" customFormat="1" spans="1:37">
      <c r="A40" s="1">
        <f>A$4</f>
        <v>89.96</v>
      </c>
      <c r="B40" s="1">
        <f>B$4</f>
        <v>89.15</v>
      </c>
      <c r="C40" s="1">
        <v>360</v>
      </c>
      <c r="D40" s="10">
        <f>SIN(A40/180*PI())*SIN(B40/180*PI())*(1-H$2)</f>
        <v>0.999889715308223</v>
      </c>
      <c r="E40" s="10">
        <f>SIN(A40/180*PI())*COS(B40/180*PI())*(1-I$2)</f>
        <v>0.0148347508589989</v>
      </c>
      <c r="F40" s="10">
        <f>COS(A40/180*PI())*(1-J$2)</f>
        <v>0.000698131644087597</v>
      </c>
      <c r="G40" s="10">
        <f t="shared" si="0"/>
        <v>1</v>
      </c>
      <c r="H40" s="10">
        <f t="shared" ref="H40:J40" si="93">D40+K$2</f>
        <v>0.999889715308223</v>
      </c>
      <c r="I40" s="10">
        <f t="shared" si="93"/>
        <v>0.0148347508589989</v>
      </c>
      <c r="J40" s="10">
        <f t="shared" si="93"/>
        <v>0.000698131644087597</v>
      </c>
      <c r="K40" s="10">
        <f t="shared" si="2"/>
        <v>1</v>
      </c>
      <c r="L40" s="14">
        <f t="shared" si="3"/>
        <v>89.15</v>
      </c>
      <c r="M40" s="14">
        <f t="shared" si="4"/>
        <v>0</v>
      </c>
      <c r="N40" s="14">
        <f t="shared" si="5"/>
        <v>89.96</v>
      </c>
      <c r="O40" s="10">
        <f t="shared" si="6"/>
        <v>0</v>
      </c>
      <c r="P40" s="10">
        <f>-((SIN(B$2/180*PI())*SIN(A40/180*PI())*SIN(B40/180*PI())-COS(B$2/180*PI())*COS(C40/180*PI())*COS(A40/180*PI())*SIN(B40/180*PI())-COS(B$2/180*PI())*SIN(C40/180*PI())*COS(B40/180*PI())))</f>
        <v>-0.841040858827902</v>
      </c>
      <c r="Q40" s="10">
        <f>-((SIN(B$2/180*PI())*SIN(A40/180*PI())*COS(B40/180*PI())-COS(B$2/180*PI())*COS(C40/180*PI())*COS(A40/180*PI())*COS(B40/180*PI())+COS(B$2/180*PI())*SIN(C40/180*PI())*SIN(B40/180*PI())))</f>
        <v>-0.0124780077361874</v>
      </c>
      <c r="R40" s="10">
        <f>(SIN(B$2/180*PI())*COS(A40/180*PI())+COS(B$2/180*PI())*COS(C40/180*PI())*SIN(A40/180*PI()))</f>
        <v>0.540827674130087</v>
      </c>
      <c r="S40" s="10">
        <f t="shared" si="7"/>
        <v>1</v>
      </c>
      <c r="T40" s="10">
        <f t="shared" ref="T40:V40" si="94">(1-T$2)*P40+W$2</f>
        <v>-0.841040858827902</v>
      </c>
      <c r="U40" s="10">
        <f t="shared" si="94"/>
        <v>-0.0124780077361874</v>
      </c>
      <c r="V40" s="10">
        <f t="shared" si="94"/>
        <v>0.540827674130087</v>
      </c>
      <c r="W40" s="10">
        <f t="shared" si="9"/>
        <v>1</v>
      </c>
      <c r="X40" s="10">
        <f t="shared" si="10"/>
        <v>-3.17454396103756e-16</v>
      </c>
      <c r="Y40" s="10">
        <f t="shared" si="11"/>
        <v>0.540240320477655</v>
      </c>
      <c r="Z40" s="14">
        <f t="shared" si="12"/>
        <v>360</v>
      </c>
      <c r="AA40" s="10">
        <f>IF((Z40-C40)&gt;180,(Z40-C40-360),IF((Z40-C40)&lt;-180,(Z40-C40+360),(Z40-C40)))</f>
        <v>0</v>
      </c>
      <c r="AB40" s="10">
        <f t="shared" si="13"/>
        <v>0.540240320477655</v>
      </c>
      <c r="AC40" s="10">
        <f t="shared" si="14"/>
        <v>0.540240320477655</v>
      </c>
      <c r="AD40" s="1">
        <f t="shared" si="15"/>
        <v>57.3</v>
      </c>
      <c r="AE40" s="14">
        <f t="shared" si="16"/>
        <v>269.15</v>
      </c>
      <c r="AF40" s="14">
        <f t="shared" si="17"/>
        <v>269.15</v>
      </c>
      <c r="AG40" s="14">
        <f t="shared" si="18"/>
        <v>0</v>
      </c>
      <c r="AI40" s="20">
        <f t="shared" si="19"/>
        <v>30827.177425415</v>
      </c>
      <c r="AJ40" s="20">
        <f t="shared" si="20"/>
        <v>-711.246440962683</v>
      </c>
      <c r="AK40" s="20">
        <f t="shared" si="21"/>
        <v>47939.3289531904</v>
      </c>
    </row>
    <row r="41" s="1" customFormat="1" spans="4:26">
      <c r="D41" s="10"/>
      <c r="E41" s="10"/>
      <c r="F41" s="10"/>
      <c r="G41" s="10"/>
      <c r="H41" s="10"/>
      <c r="I41" s="10"/>
      <c r="J41" s="10"/>
      <c r="K41" s="10"/>
      <c r="L41" s="14"/>
      <c r="M41" s="14"/>
      <c r="N41" s="14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4"/>
    </row>
    <row r="42" s="1" customFormat="1" spans="24:26">
      <c r="X42" s="17"/>
      <c r="Y42" s="17"/>
      <c r="Z42" s="19"/>
    </row>
    <row r="43" s="1" customFormat="1" spans="24:26">
      <c r="X43" s="17"/>
      <c r="Y43" s="17"/>
      <c r="Z43" s="19"/>
    </row>
    <row r="44" s="1" customFormat="1" spans="24:26">
      <c r="X44" s="17"/>
      <c r="Y44" s="17"/>
      <c r="Z44" s="19"/>
    </row>
    <row r="45" s="1" customFormat="1" spans="24:26">
      <c r="X45" s="17"/>
      <c r="Y45" s="17"/>
      <c r="Z45" s="19"/>
    </row>
    <row r="46" s="1" customFormat="1" spans="24:26">
      <c r="X46" s="17"/>
      <c r="Y46" s="17"/>
      <c r="Z46" s="19"/>
    </row>
    <row r="47" s="1" customFormat="1" spans="24:26">
      <c r="X47" s="17"/>
      <c r="Y47" s="17"/>
      <c r="Z47" s="19"/>
    </row>
    <row r="48" s="1" customFormat="1" spans="24:26">
      <c r="X48" s="17"/>
      <c r="Y48" s="17"/>
      <c r="Z48" s="19"/>
    </row>
    <row r="49" s="1" customFormat="1" spans="24:26">
      <c r="X49" s="17"/>
      <c r="Y49" s="17"/>
      <c r="Z49" s="19"/>
    </row>
    <row r="50" s="1" customFormat="1" spans="24:26">
      <c r="X50" s="17"/>
      <c r="Y50" s="17"/>
      <c r="Z50" s="19"/>
    </row>
    <row r="51" s="1" customFormat="1" spans="24:26">
      <c r="X51" s="17"/>
      <c r="Y51" s="17"/>
      <c r="Z51" s="19"/>
    </row>
    <row r="52" s="1" customFormat="1" spans="24:26">
      <c r="X52" s="17"/>
      <c r="Y52" s="17"/>
      <c r="Z52" s="19"/>
    </row>
    <row r="53" s="1" customFormat="1" spans="24:26">
      <c r="X53" s="17"/>
      <c r="Y53" s="17"/>
      <c r="Z53" s="19"/>
    </row>
    <row r="54" s="1" customFormat="1" spans="24:26">
      <c r="X54" s="17"/>
      <c r="Y54" s="17"/>
      <c r="Z54" s="19"/>
    </row>
    <row r="55" s="1" customFormat="1" spans="24:26">
      <c r="X55" s="17"/>
      <c r="Y55" s="17"/>
      <c r="Z55" s="19"/>
    </row>
    <row r="56" s="1" customFormat="1" spans="24:26">
      <c r="X56" s="17"/>
      <c r="Y56" s="17"/>
      <c r="Z56" s="19"/>
    </row>
    <row r="57" s="1" customFormat="1" spans="24:26">
      <c r="X57" s="17"/>
      <c r="Y57" s="17"/>
      <c r="Z57" s="19"/>
    </row>
    <row r="58" s="1" customFormat="1" spans="24:26">
      <c r="X58" s="17"/>
      <c r="Y58" s="17"/>
      <c r="Z58" s="19"/>
    </row>
    <row r="59" s="1" customFormat="1" spans="24:26">
      <c r="X59" s="17"/>
      <c r="Y59" s="17"/>
      <c r="Z59" s="19"/>
    </row>
    <row r="60" s="1" customFormat="1" spans="24:26">
      <c r="X60" s="17"/>
      <c r="Y60" s="17"/>
      <c r="Z60" s="19"/>
    </row>
    <row r="61" s="1" customFormat="1" spans="24:26">
      <c r="X61" s="17"/>
      <c r="Y61" s="17"/>
      <c r="Z61" s="19"/>
    </row>
    <row r="62" s="1" customFormat="1" spans="24:26">
      <c r="X62" s="17"/>
      <c r="Y62" s="17"/>
      <c r="Z62" s="19"/>
    </row>
    <row r="63" s="1" customFormat="1" spans="24:26">
      <c r="X63" s="17"/>
      <c r="Y63" s="17"/>
      <c r="Z63" s="19"/>
    </row>
    <row r="64" s="1" customFormat="1" spans="24:26">
      <c r="X64" s="17"/>
      <c r="Y64" s="17"/>
      <c r="Z64" s="19"/>
    </row>
    <row r="65" s="1" customFormat="1" spans="24:26">
      <c r="X65" s="17"/>
      <c r="Y65" s="17"/>
      <c r="Z65" s="19"/>
    </row>
    <row r="66" s="1" customFormat="1" spans="24:26">
      <c r="X66" s="17"/>
      <c r="Y66" s="17"/>
      <c r="Z66" s="19"/>
    </row>
    <row r="67" s="1" customFormat="1" spans="24:26">
      <c r="X67" s="17"/>
      <c r="Y67" s="17"/>
      <c r="Z67" s="19"/>
    </row>
    <row r="68" s="1" customFormat="1" spans="24:26">
      <c r="X68" s="17"/>
      <c r="Y68" s="17"/>
      <c r="Z68" s="1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8"/>
  <sheetViews>
    <sheetView tabSelected="1" topLeftCell="AE1" workbookViewId="0">
      <selection activeCell="AR7" sqref="AR7"/>
    </sheetView>
  </sheetViews>
  <sheetFormatPr defaultColWidth="9" defaultRowHeight="13.5"/>
  <cols>
    <col min="1" max="1" width="7.45" style="1" customWidth="1"/>
    <col min="2" max="2" width="7.26666666666667" style="1" customWidth="1"/>
    <col min="3" max="3" width="4.45" style="1" customWidth="1"/>
    <col min="4" max="7" width="9" style="1" customWidth="1"/>
    <col min="8" max="10" width="8.45" style="1" hidden="1" customWidth="1"/>
    <col min="11" max="11" width="7.45" style="1" hidden="1" customWidth="1"/>
    <col min="12" max="12" width="8.45" style="1" customWidth="1"/>
    <col min="13" max="13" width="8.81666666666667" style="1" customWidth="1"/>
    <col min="14" max="14" width="7.45" style="1" customWidth="1"/>
    <col min="15" max="15" width="8.45" style="1" customWidth="1"/>
    <col min="16" max="16" width="9" style="1" customWidth="1"/>
    <col min="17" max="17" width="8.45" style="1" customWidth="1"/>
    <col min="18" max="18" width="9" style="1" customWidth="1"/>
    <col min="19" max="19" width="7.45" style="1" customWidth="1"/>
    <col min="20" max="24" width="8.45" style="1" hidden="1" customWidth="1"/>
    <col min="25" max="25" width="10.45" style="1" hidden="1" customWidth="1"/>
    <col min="26" max="26" width="8.36666666666667" style="1" customWidth="1"/>
    <col min="27" max="27" width="9.45" style="1" customWidth="1"/>
    <col min="28" max="29" width="7.45" style="1" customWidth="1"/>
    <col min="30" max="30" width="5.45" style="1" customWidth="1"/>
    <col min="31" max="36" width="9" style="1"/>
    <col min="37" max="37" width="7.375" style="1" customWidth="1"/>
    <col min="38" max="39" width="8.375" style="1" hidden="1" customWidth="1"/>
    <col min="40" max="40" width="7.375" style="1" hidden="1" customWidth="1"/>
    <col min="41" max="42" width="18.25" style="1" hidden="1" customWidth="1"/>
    <col min="43" max="43" width="5.5" style="1" customWidth="1"/>
    <col min="44" max="44" width="54.875" style="3" customWidth="1"/>
    <col min="45" max="16384" width="9" style="1"/>
  </cols>
  <sheetData>
    <row r="1" s="1" customFormat="1" spans="8:44"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T1" s="1" t="s">
        <v>6</v>
      </c>
      <c r="U1" s="1" t="s">
        <v>7</v>
      </c>
      <c r="V1" s="1" t="s">
        <v>8</v>
      </c>
      <c r="W1" s="1" t="s">
        <v>9</v>
      </c>
      <c r="X1" s="1" t="s">
        <v>10</v>
      </c>
      <c r="Y1" s="1" t="s">
        <v>11</v>
      </c>
      <c r="AR1" s="3"/>
    </row>
    <row r="2" s="1" customFormat="1" ht="15" customHeight="1" spans="1:44">
      <c r="A2" s="4" t="s">
        <v>12</v>
      </c>
      <c r="B2" s="4">
        <v>57.3</v>
      </c>
      <c r="H2" s="5">
        <v>0</v>
      </c>
      <c r="I2" s="5">
        <v>0</v>
      </c>
      <c r="J2" s="5">
        <v>0</v>
      </c>
      <c r="K2" s="13">
        <v>0</v>
      </c>
      <c r="L2" s="13">
        <v>0</v>
      </c>
      <c r="M2" s="13">
        <v>0</v>
      </c>
      <c r="T2" s="5">
        <v>0</v>
      </c>
      <c r="U2" s="5">
        <v>0</v>
      </c>
      <c r="V2" s="5">
        <v>0</v>
      </c>
      <c r="W2" s="13">
        <v>0</v>
      </c>
      <c r="X2" s="13">
        <v>0</v>
      </c>
      <c r="Y2" s="13">
        <v>0</v>
      </c>
      <c r="AR2" s="3"/>
    </row>
    <row r="3" s="2" customFormat="1" ht="15" customHeight="1" spans="1:44">
      <c r="A3" s="2" t="s">
        <v>13</v>
      </c>
      <c r="B3" s="2" t="s">
        <v>14</v>
      </c>
      <c r="C3" s="2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7" t="s">
        <v>21</v>
      </c>
      <c r="J3" s="7" t="s">
        <v>22</v>
      </c>
      <c r="K3" s="2" t="s">
        <v>19</v>
      </c>
      <c r="L3" s="2" t="s">
        <v>23</v>
      </c>
      <c r="M3" s="2" t="s">
        <v>24</v>
      </c>
      <c r="N3" s="2" t="s">
        <v>25</v>
      </c>
      <c r="O3" s="2" t="s">
        <v>26</v>
      </c>
      <c r="P3" s="6" t="s">
        <v>27</v>
      </c>
      <c r="Q3" s="6" t="s">
        <v>28</v>
      </c>
      <c r="R3" s="6" t="s">
        <v>29</v>
      </c>
      <c r="S3" s="6" t="s">
        <v>30</v>
      </c>
      <c r="T3" s="7" t="s">
        <v>31</v>
      </c>
      <c r="U3" s="7" t="s">
        <v>32</v>
      </c>
      <c r="V3" s="7" t="s">
        <v>33</v>
      </c>
      <c r="W3" s="2" t="s">
        <v>34</v>
      </c>
      <c r="X3" s="16" t="s">
        <v>35</v>
      </c>
      <c r="Y3" s="16" t="s">
        <v>36</v>
      </c>
      <c r="Z3" s="16" t="s">
        <v>15</v>
      </c>
      <c r="AA3" s="2" t="s">
        <v>37</v>
      </c>
      <c r="AB3" s="2" t="s">
        <v>38</v>
      </c>
      <c r="AC3" s="18" t="s">
        <v>39</v>
      </c>
      <c r="AD3" s="2" t="s">
        <v>12</v>
      </c>
      <c r="AE3" s="2" t="s">
        <v>40</v>
      </c>
      <c r="AF3" s="2" t="s">
        <v>41</v>
      </c>
      <c r="AG3" s="2" t="s">
        <v>42</v>
      </c>
      <c r="AI3" s="2" t="s">
        <v>43</v>
      </c>
      <c r="AJ3" s="2" t="s">
        <v>44</v>
      </c>
      <c r="AK3" s="2" t="s">
        <v>45</v>
      </c>
      <c r="AR3" s="22"/>
    </row>
    <row r="4" s="1" customFormat="1" spans="1:44">
      <c r="A4" s="8">
        <v>179.975677279413</v>
      </c>
      <c r="B4" s="9">
        <v>191.451540131099</v>
      </c>
      <c r="C4" s="1">
        <v>0</v>
      </c>
      <c r="D4" s="10">
        <f>SIN(A4/180*PI())*SIN(B4/180*PI())*(1-H$2)</f>
        <v>-8.42821222932925e-5</v>
      </c>
      <c r="E4" s="10">
        <f>SIN(A4/180*PI())*COS(B4/180*PI())*(1-I$2)</f>
        <v>-0.000416060783186859</v>
      </c>
      <c r="F4" s="10">
        <f>COS(A4/180*PI())*(1-J$2)</f>
        <v>-0.99999990989497</v>
      </c>
      <c r="G4" s="10">
        <f t="shared" ref="G4:G40" si="0">(D4^2+E4^2+F4^2)^0.5</f>
        <v>1</v>
      </c>
      <c r="H4" s="10">
        <f t="shared" ref="H4:J4" si="1">D4+K$2</f>
        <v>-8.42821222932925e-5</v>
      </c>
      <c r="I4" s="10">
        <f t="shared" si="1"/>
        <v>-0.000416060783186859</v>
      </c>
      <c r="J4" s="10">
        <f t="shared" si="1"/>
        <v>-0.99999990989497</v>
      </c>
      <c r="K4" s="10">
        <f t="shared" ref="K4:K40" si="2">(H4^2+I4^2+J4^2)^0.5</f>
        <v>1</v>
      </c>
      <c r="L4" s="14">
        <f t="shared" ref="L4:L40" si="3">IF(I4&lt;0,180+ATAN(H4/I4)/PI()*180,IF(H4&lt;0,360+ATAN(H4/I4)/PI()*180,ATAN(H4/I4)/PI()*180))</f>
        <v>191.451540131099</v>
      </c>
      <c r="M4" s="14">
        <f t="shared" ref="M4:M40" si="4">IF((L4-B4)&gt;180,(L4-B4-360),IF((L4-B4)&lt;-180,(L4-B4+360),(L4-B4)))</f>
        <v>0</v>
      </c>
      <c r="N4" s="14">
        <f t="shared" ref="N4:N40" si="5">IF(J4&gt;0,ATAN((H4^2+I4^2)^0.5/J4)/PI()*180,180+ATAN((H4^2+I4^2)^0.5/J4)/PI()*180)</f>
        <v>179.975677279413</v>
      </c>
      <c r="O4" s="10">
        <f t="shared" ref="O4:O40" si="6">N4-A4</f>
        <v>0</v>
      </c>
      <c r="P4" s="10">
        <f>-((SIN(B$2/180*PI())*SIN(A4/180*PI())*SIN(B4/180*PI())-COS(B$2/180*PI())*COS(C4/180*PI())*COS(A4/180*PI())*SIN(B4/180*PI())-COS(B$2/180*PI())*SIN(C4/180*PI())*COS(B4/180*PI())))</f>
        <v>0.107329719138034</v>
      </c>
      <c r="Q4" s="10">
        <f>-((SIN(B$2/180*PI())*SIN(A4/180*PI())*COS(B4/180*PI())-COS(B$2/180*PI())*COS(C4/180*PI())*COS(A4/180*PI())*COS(B4/180*PI())+COS(B$2/180*PI())*SIN(C4/180*PI())*SIN(B4/180*PI())))</f>
        <v>0.529835815576631</v>
      </c>
      <c r="R4" s="10">
        <f>(SIN(B$2/180*PI())*COS(A4/180*PI())+COS(B$2/180*PI())*COS(C4/180*PI())*SIN(A4/180*PI()))</f>
        <v>-0.841281367868086</v>
      </c>
      <c r="S4" s="10">
        <f t="shared" ref="S4:S40" si="7">(P4^2+Q4^2+R4^2)^0.5</f>
        <v>1</v>
      </c>
      <c r="T4" s="10">
        <f t="shared" ref="T4:V4" si="8">(1-T$2)*P4+W$2</f>
        <v>0.107329719138034</v>
      </c>
      <c r="U4" s="10">
        <f t="shared" si="8"/>
        <v>0.529835815576631</v>
      </c>
      <c r="V4" s="10">
        <f t="shared" si="8"/>
        <v>-0.841281367868086</v>
      </c>
      <c r="W4" s="10">
        <f t="shared" ref="W4:W40" si="9">(T4^2+U4^2+V4^2)^0.5</f>
        <v>1</v>
      </c>
      <c r="X4" s="10">
        <f t="shared" ref="X4:X40" si="10">T4*COS(L4/180*PI())-U4*SIN(L4/180*PI())</f>
        <v>0</v>
      </c>
      <c r="Y4" s="10">
        <f t="shared" ref="Y4:Y40" si="11">V4*SIN(N4/180*PI())+T4*SIN(L4/180*PI())*COS(N4/180*PI())+U4*COS(L4/180*PI())*COS(N4/180*PI())</f>
        <v>0.540240320477655</v>
      </c>
      <c r="Z4" s="14">
        <f t="shared" ref="Z4:Z40" si="12">IF(Y4&lt;0,180+ATAN(X4/Y4)/PI()*180,IF(X4&lt;0,360+ATAN(X4/Y4)/PI()*180,ATAN(X4/Y4)/PI()*180))</f>
        <v>0</v>
      </c>
      <c r="AA4" s="10">
        <f>IF((Z4-C4)&gt;180,(Z4-C4-360),IF((Z4-C4)&lt;-180,(Z4-C4+360),(Z4-C4)))</f>
        <v>0</v>
      </c>
      <c r="AB4" s="10">
        <f t="shared" ref="AB4:AB40" si="13">(X4^2+Y4^2)^0.5</f>
        <v>0.540240320477655</v>
      </c>
      <c r="AC4" s="10">
        <f t="shared" ref="AC4:AC40" si="14">AB4/W4</f>
        <v>0.540240320477655</v>
      </c>
      <c r="AD4" s="1">
        <f t="shared" ref="AD4:AD40" si="15">ACOS(AC4)/PI()*180</f>
        <v>57.3</v>
      </c>
      <c r="AE4" s="14">
        <f t="shared" ref="AE4:AE40" si="16">IF(U4&lt;0,180+ATAN(T4/U4)/PI()*180,IF(T4&lt;0,360+ATAN(T4/U4)/PI()*180,ATAN(T4/U4)/PI()*180))</f>
        <v>11.451540131099</v>
      </c>
      <c r="AF4" s="14">
        <f t="shared" ref="AF4:AF40" si="17">IF(Q4&lt;0,180+ATAN(P4/Q4)/PI()*180,IF(P4&lt;0,360+ATAN(P4/Q4)/PI()*180,ATAN(P4/Q4)/PI()*180))</f>
        <v>11.451540131099</v>
      </c>
      <c r="AG4" s="14">
        <f t="shared" ref="AG4:AG40" si="18">AE4-AF4</f>
        <v>0</v>
      </c>
      <c r="AI4" s="20">
        <f>-R4*57000</f>
        <v>47953.0379684809</v>
      </c>
      <c r="AJ4" s="20">
        <f>-Q4*57000</f>
        <v>-30200.641487868</v>
      </c>
      <c r="AK4" s="20">
        <f>-P4*57000</f>
        <v>-6117.79399086794</v>
      </c>
      <c r="AL4" s="20">
        <f>ROUNDDOWN(AI4,0)</f>
        <v>47953</v>
      </c>
      <c r="AM4" s="20">
        <f t="shared" ref="AM4:AM40" si="19">ROUNDDOWN(AJ4,0)</f>
        <v>-30200</v>
      </c>
      <c r="AN4" s="20">
        <f t="shared" ref="AN4:AN40" si="20">ROUNDDOWN(AK4,0)</f>
        <v>-6117</v>
      </c>
      <c r="AO4" s="1" t="s">
        <v>46</v>
      </c>
      <c r="AP4" s="1" t="s">
        <v>47</v>
      </c>
      <c r="AR4" s="23" t="str">
        <f>$AO$4&amp;$AI$3&amp;","&amp;AL4&amp;","&amp;$AJ$3&amp;","&amp;AM4&amp;","&amp;$AK$3&amp;","&amp;AN4&amp;","&amp;$AP$4</f>
        <v>FFFFFFDC,T,600,X,47953,Y,-30200,Z,-6117,FFAAAAAA</v>
      </c>
    </row>
    <row r="5" s="1" customFormat="1" spans="1:44">
      <c r="A5" s="1">
        <f>A$4</f>
        <v>179.975677279413</v>
      </c>
      <c r="B5" s="1">
        <f>B$4</f>
        <v>191.451540131099</v>
      </c>
      <c r="C5" s="1">
        <v>10</v>
      </c>
      <c r="D5" s="10">
        <f>SIN(A5/180*PI())*SIN(B5/180*PI())*(1-H$2)</f>
        <v>-8.42821222932925e-5</v>
      </c>
      <c r="E5" s="10">
        <f>SIN(A5/180*PI())*COS(B5/180*PI())*(1-I$2)</f>
        <v>-0.000416060783186859</v>
      </c>
      <c r="F5" s="10">
        <f>COS(A5/180*PI())*(1-J$2)</f>
        <v>-0.99999990989497</v>
      </c>
      <c r="G5" s="10">
        <f t="shared" si="0"/>
        <v>1</v>
      </c>
      <c r="H5" s="10">
        <f t="shared" ref="H5:J5" si="21">D5+K$2</f>
        <v>-8.42821222932925e-5</v>
      </c>
      <c r="I5" s="10">
        <f t="shared" si="21"/>
        <v>-0.000416060783186859</v>
      </c>
      <c r="J5" s="10">
        <f t="shared" si="21"/>
        <v>-0.99999990989497</v>
      </c>
      <c r="K5" s="10">
        <f t="shared" si="2"/>
        <v>1</v>
      </c>
      <c r="L5" s="14">
        <f t="shared" si="3"/>
        <v>191.451540131099</v>
      </c>
      <c r="M5" s="14">
        <f t="shared" si="4"/>
        <v>0</v>
      </c>
      <c r="N5" s="14">
        <f t="shared" si="5"/>
        <v>179.975677279413</v>
      </c>
      <c r="O5" s="10">
        <f t="shared" si="6"/>
        <v>0</v>
      </c>
      <c r="P5" s="10">
        <f>-((SIN(B$2/180*PI())*SIN(A5/180*PI())*SIN(B5/180*PI())-COS(B$2/180*PI())*COS(C5/180*PI())*COS(A5/180*PI())*SIN(B5/180*PI())-COS(B$2/180*PI())*SIN(C5/180*PI())*COS(B5/180*PI())))</f>
        <v>0.0137559825498548</v>
      </c>
      <c r="Q5" s="10">
        <f>-((SIN(B$2/180*PI())*SIN(A5/180*PI())*COS(B5/180*PI())-COS(B$2/180*PI())*COS(C5/180*PI())*COS(A5/180*PI())*COS(B5/180*PI())+COS(B$2/180*PI())*SIN(C5/180*PI())*SIN(B5/180*PI())))</f>
        <v>0.54041703404545</v>
      </c>
      <c r="R5" s="10">
        <f>(SIN(B$2/180*PI())*COS(A5/180*PI())+COS(B$2/180*PI())*COS(C5/180*PI())*SIN(A5/180*PI()))</f>
        <v>-0.841284852031467</v>
      </c>
      <c r="S5" s="10">
        <f t="shared" si="7"/>
        <v>1</v>
      </c>
      <c r="T5" s="10">
        <f t="shared" ref="T5:V5" si="22">(1-T$2)*P5+W$2</f>
        <v>0.0137559825498548</v>
      </c>
      <c r="U5" s="10">
        <f t="shared" si="22"/>
        <v>0.54041703404545</v>
      </c>
      <c r="V5" s="10">
        <f t="shared" si="22"/>
        <v>-0.841284852031467</v>
      </c>
      <c r="W5" s="10">
        <f t="shared" si="9"/>
        <v>1</v>
      </c>
      <c r="X5" s="10">
        <f t="shared" si="10"/>
        <v>0.0938117471531432</v>
      </c>
      <c r="Y5" s="10">
        <f t="shared" si="11"/>
        <v>0.532032856096194</v>
      </c>
      <c r="Z5" s="14">
        <f t="shared" si="12"/>
        <v>10</v>
      </c>
      <c r="AA5" s="10">
        <f t="shared" ref="AA5:AA39" si="23">Z5-C5</f>
        <v>0</v>
      </c>
      <c r="AB5" s="10">
        <f t="shared" si="13"/>
        <v>0.540240320477655</v>
      </c>
      <c r="AC5" s="10">
        <f t="shared" si="14"/>
        <v>0.540240320477655</v>
      </c>
      <c r="AD5" s="1">
        <f t="shared" si="15"/>
        <v>57.3</v>
      </c>
      <c r="AE5" s="14">
        <f t="shared" si="16"/>
        <v>1.45811389481322</v>
      </c>
      <c r="AF5" s="14">
        <f t="shared" si="17"/>
        <v>1.45811389481322</v>
      </c>
      <c r="AG5" s="14">
        <f t="shared" si="18"/>
        <v>0</v>
      </c>
      <c r="AI5" s="21">
        <f t="shared" ref="AI5:AI40" si="24">-R5*57000</f>
        <v>47953.2365657936</v>
      </c>
      <c r="AJ5" s="21">
        <f t="shared" ref="AJ5:AJ40" si="25">-Q5*57000</f>
        <v>-30803.7709405907</v>
      </c>
      <c r="AK5" s="21">
        <f t="shared" ref="AK5:AK40" si="26">-P5*57000</f>
        <v>-784.091005341724</v>
      </c>
      <c r="AL5" s="20">
        <f t="shared" ref="AL5:AL40" si="27">ROUNDDOWN(AI5,0)</f>
        <v>47953</v>
      </c>
      <c r="AM5" s="20">
        <f t="shared" si="19"/>
        <v>-30803</v>
      </c>
      <c r="AN5" s="20">
        <f t="shared" si="20"/>
        <v>-784</v>
      </c>
      <c r="AO5" s="1" t="s">
        <v>46</v>
      </c>
      <c r="AP5" s="1" t="s">
        <v>47</v>
      </c>
      <c r="AR5" s="3" t="str">
        <f>$AO$4&amp;$AI$3&amp;","&amp;AL5&amp;","&amp;$AJ$3&amp;","&amp;AM5&amp;","&amp;$AK$3&amp;","&amp;AN5&amp;","&amp;$AP$4</f>
        <v>FFFFFFDC,T,600,X,47953,Y,-30803,Z,-784,FFAAAAAA</v>
      </c>
    </row>
    <row r="6" s="1" customFormat="1" spans="1:44">
      <c r="A6" s="1">
        <f>A$4</f>
        <v>179.975677279413</v>
      </c>
      <c r="B6" s="1">
        <f>B$4</f>
        <v>191.451540131099</v>
      </c>
      <c r="C6" s="1">
        <v>20</v>
      </c>
      <c r="D6" s="10">
        <f>SIN(A6/180*PI())*SIN(B6/180*PI())*(1-H$2)</f>
        <v>-8.42821222932925e-5</v>
      </c>
      <c r="E6" s="10">
        <f>SIN(A6/180*PI())*COS(B6/180*PI())*(1-I$2)</f>
        <v>-0.000416060783186859</v>
      </c>
      <c r="F6" s="10">
        <f>COS(A6/180*PI())*(1-J$2)</f>
        <v>-0.99999990989497</v>
      </c>
      <c r="G6" s="10">
        <f t="shared" si="0"/>
        <v>1</v>
      </c>
      <c r="H6" s="10">
        <f t="shared" ref="H6:J6" si="28">D6+K$2</f>
        <v>-8.42821222932925e-5</v>
      </c>
      <c r="I6" s="10">
        <f t="shared" si="28"/>
        <v>-0.000416060783186859</v>
      </c>
      <c r="J6" s="10">
        <f t="shared" si="28"/>
        <v>-0.99999990989497</v>
      </c>
      <c r="K6" s="10">
        <f t="shared" si="2"/>
        <v>1</v>
      </c>
      <c r="L6" s="14">
        <f t="shared" si="3"/>
        <v>191.451540131099</v>
      </c>
      <c r="M6" s="14">
        <f t="shared" si="4"/>
        <v>0</v>
      </c>
      <c r="N6" s="14">
        <f t="shared" si="5"/>
        <v>179.975677279413</v>
      </c>
      <c r="O6" s="10">
        <f t="shared" si="6"/>
        <v>0</v>
      </c>
      <c r="P6" s="10">
        <f>-((SIN(B$2/180*PI())*SIN(A6/180*PI())*SIN(B6/180*PI())-COS(B$2/180*PI())*COS(C6/180*PI())*COS(A6/180*PI())*SIN(B6/180*PI())-COS(B$2/180*PI())*SIN(C6/180*PI())*COS(B6/180*PI())))</f>
        <v>-0.0802335676078279</v>
      </c>
      <c r="Q6" s="10">
        <f>-((SIN(B$2/180*PI())*SIN(A6/180*PI())*COS(B6/180*PI())-COS(B$2/180*PI())*COS(C6/180*PI())*COS(A6/180*PI())*COS(B6/180*PI())+COS(B$2/180*PI())*SIN(C6/180*PI())*SIN(B6/180*PI())))</f>
        <v>0.534588592606953</v>
      </c>
      <c r="R6" s="10">
        <f>(SIN(B$2/180*PI())*COS(A6/180*PI())+COS(B$2/180*PI())*COS(C6/180*PI())*SIN(A6/180*PI()))</f>
        <v>-0.841295198657069</v>
      </c>
      <c r="S6" s="10">
        <f t="shared" si="7"/>
        <v>1</v>
      </c>
      <c r="T6" s="10">
        <f t="shared" ref="T6:V6" si="29">(1-T$2)*P6+W$2</f>
        <v>-0.0802335676078279</v>
      </c>
      <c r="U6" s="10">
        <f t="shared" si="29"/>
        <v>0.534588592606953</v>
      </c>
      <c r="V6" s="10">
        <f t="shared" si="29"/>
        <v>-0.841295198657069</v>
      </c>
      <c r="W6" s="10">
        <f t="shared" si="9"/>
        <v>1</v>
      </c>
      <c r="X6" s="10">
        <f t="shared" si="10"/>
        <v>0.184773071840073</v>
      </c>
      <c r="Y6" s="10">
        <f t="shared" si="11"/>
        <v>0.507659842603867</v>
      </c>
      <c r="Z6" s="14">
        <f t="shared" si="12"/>
        <v>20</v>
      </c>
      <c r="AA6" s="10">
        <f t="shared" si="23"/>
        <v>0</v>
      </c>
      <c r="AB6" s="10">
        <f t="shared" si="13"/>
        <v>0.540240320477655</v>
      </c>
      <c r="AC6" s="10">
        <f t="shared" si="14"/>
        <v>0.540240320477655</v>
      </c>
      <c r="AD6" s="1">
        <f t="shared" si="15"/>
        <v>57.3</v>
      </c>
      <c r="AE6" s="14">
        <f t="shared" si="16"/>
        <v>351.464488383411</v>
      </c>
      <c r="AF6" s="14">
        <f t="shared" si="17"/>
        <v>351.464488383411</v>
      </c>
      <c r="AG6" s="14">
        <f t="shared" si="18"/>
        <v>0</v>
      </c>
      <c r="AI6" s="21">
        <f t="shared" si="24"/>
        <v>47953.826323453</v>
      </c>
      <c r="AJ6" s="21">
        <f t="shared" si="25"/>
        <v>-30471.5497785963</v>
      </c>
      <c r="AK6" s="21">
        <f t="shared" si="26"/>
        <v>4573.31335364619</v>
      </c>
      <c r="AL6" s="20">
        <f t="shared" si="27"/>
        <v>47953</v>
      </c>
      <c r="AM6" s="20">
        <f t="shared" si="19"/>
        <v>-30471</v>
      </c>
      <c r="AN6" s="20">
        <f t="shared" si="20"/>
        <v>4573</v>
      </c>
      <c r="AO6" s="1" t="s">
        <v>46</v>
      </c>
      <c r="AP6" s="1" t="s">
        <v>47</v>
      </c>
      <c r="AR6" s="3" t="str">
        <f t="shared" ref="AR6:AR40" si="30">$AO$4&amp;$AI$3&amp;","&amp;AL6&amp;","&amp;$AJ$3&amp;","&amp;AM6&amp;","&amp;$AK$3&amp;","&amp;AN6&amp;","&amp;$AP$4</f>
        <v>FFFFFFDC,T,600,X,47953,Y,-30471,Z,4573,FFAAAAAA</v>
      </c>
    </row>
    <row r="7" s="1" customFormat="1" spans="1:44">
      <c r="A7" s="1">
        <f>A$4</f>
        <v>179.975677279413</v>
      </c>
      <c r="B7" s="1">
        <f>B$4</f>
        <v>191.451540131099</v>
      </c>
      <c r="C7" s="1">
        <v>30</v>
      </c>
      <c r="D7" s="10">
        <f>SIN(A7/180*PI())*SIN(B7/180*PI())*(1-H$2)</f>
        <v>-8.42821222932925e-5</v>
      </c>
      <c r="E7" s="10">
        <f>SIN(A7/180*PI())*COS(B7/180*PI())*(1-I$2)</f>
        <v>-0.000416060783186859</v>
      </c>
      <c r="F7" s="10">
        <f>COS(A7/180*PI())*(1-J$2)</f>
        <v>-0.99999990989497</v>
      </c>
      <c r="G7" s="10">
        <f t="shared" si="0"/>
        <v>1</v>
      </c>
      <c r="H7" s="10">
        <f t="shared" ref="H7:J7" si="31">D7+K$2</f>
        <v>-8.42821222932925e-5</v>
      </c>
      <c r="I7" s="10">
        <f t="shared" si="31"/>
        <v>-0.000416060783186859</v>
      </c>
      <c r="J7" s="10">
        <f t="shared" si="31"/>
        <v>-0.99999990989497</v>
      </c>
      <c r="K7" s="10">
        <f t="shared" si="2"/>
        <v>1</v>
      </c>
      <c r="L7" s="14">
        <f t="shared" si="3"/>
        <v>191.451540131099</v>
      </c>
      <c r="M7" s="14">
        <f t="shared" si="4"/>
        <v>0</v>
      </c>
      <c r="N7" s="14">
        <f t="shared" si="5"/>
        <v>179.975677279413</v>
      </c>
      <c r="O7" s="10">
        <f t="shared" si="6"/>
        <v>0</v>
      </c>
      <c r="P7" s="10">
        <f>-((SIN(B$2/180*PI())*SIN(A7/180*PI())*SIN(B7/180*PI())-COS(B$2/180*PI())*COS(C7/180*PI())*COS(A7/180*PI())*SIN(B7/180*PI())-COS(B$2/180*PI())*SIN(C7/180*PI())*COS(B7/180*PI())))</f>
        <v>-0.17178310641448</v>
      </c>
      <c r="Q7" s="10">
        <f>-((SIN(B$2/180*PI())*SIN(A7/180*PI())*COS(B7/180*PI())-COS(B$2/180*PI())*COS(C7/180*PI())*COS(A7/180*PI())*COS(B7/180*PI())+COS(B$2/180*PI())*SIN(C7/180*PI())*SIN(B7/180*PI())))</f>
        <v>0.512527585504914</v>
      </c>
      <c r="R7" s="10">
        <f>(SIN(B$2/180*PI())*COS(A7/180*PI())+COS(B$2/180*PI())*COS(C7/180*PI())*SIN(A7/180*PI()))</f>
        <v>-0.84131209336791</v>
      </c>
      <c r="S7" s="10">
        <f t="shared" si="7"/>
        <v>1</v>
      </c>
      <c r="T7" s="10">
        <f t="shared" ref="T7:V7" si="32">(1-T$2)*P7+W$2</f>
        <v>-0.17178310641448</v>
      </c>
      <c r="U7" s="10">
        <f t="shared" si="32"/>
        <v>0.512527585504914</v>
      </c>
      <c r="V7" s="10">
        <f t="shared" si="32"/>
        <v>-0.84131209336791</v>
      </c>
      <c r="W7" s="10">
        <f t="shared" si="9"/>
        <v>1</v>
      </c>
      <c r="X7" s="10">
        <f t="shared" si="10"/>
        <v>0.270120160238828</v>
      </c>
      <c r="Y7" s="10">
        <f t="shared" si="11"/>
        <v>0.467861841682295</v>
      </c>
      <c r="Z7" s="14">
        <f t="shared" si="12"/>
        <v>30</v>
      </c>
      <c r="AA7" s="10">
        <f t="shared" si="23"/>
        <v>0</v>
      </c>
      <c r="AB7" s="10">
        <f t="shared" si="13"/>
        <v>0.540240320477655</v>
      </c>
      <c r="AC7" s="10">
        <f t="shared" si="14"/>
        <v>0.540240320477655</v>
      </c>
      <c r="AD7" s="1">
        <f t="shared" si="15"/>
        <v>57.3</v>
      </c>
      <c r="AE7" s="14">
        <f t="shared" si="16"/>
        <v>341.470470320644</v>
      </c>
      <c r="AF7" s="14">
        <f t="shared" si="17"/>
        <v>341.470470320644</v>
      </c>
      <c r="AG7" s="14">
        <f t="shared" si="18"/>
        <v>0</v>
      </c>
      <c r="AI7" s="20">
        <f t="shared" si="24"/>
        <v>47954.7893219709</v>
      </c>
      <c r="AJ7" s="20">
        <f t="shared" si="25"/>
        <v>-29214.0723737801</v>
      </c>
      <c r="AK7" s="20">
        <f t="shared" si="26"/>
        <v>9791.63706562538</v>
      </c>
      <c r="AL7" s="20">
        <f t="shared" si="27"/>
        <v>47954</v>
      </c>
      <c r="AM7" s="20">
        <f t="shared" si="19"/>
        <v>-29214</v>
      </c>
      <c r="AN7" s="20">
        <f t="shared" si="20"/>
        <v>9791</v>
      </c>
      <c r="AO7" s="1" t="s">
        <v>46</v>
      </c>
      <c r="AP7" s="1" t="s">
        <v>47</v>
      </c>
      <c r="AR7" s="23" t="str">
        <f t="shared" si="30"/>
        <v>FFFFFFDC,T,600,X,47954,Y,-29214,Z,9791,FFAAAAAA</v>
      </c>
    </row>
    <row r="8" s="1" customFormat="1" spans="1:44">
      <c r="A8" s="1">
        <f>A$4</f>
        <v>179.975677279413</v>
      </c>
      <c r="B8" s="1">
        <f>B$4</f>
        <v>191.451540131099</v>
      </c>
      <c r="C8" s="1">
        <v>40</v>
      </c>
      <c r="D8" s="10">
        <f>SIN(A8/180*PI())*SIN(B8/180*PI())*(1-H$2)</f>
        <v>-8.42821222932925e-5</v>
      </c>
      <c r="E8" s="10">
        <f>SIN(A8/180*PI())*COS(B8/180*PI())*(1-I$2)</f>
        <v>-0.000416060783186859</v>
      </c>
      <c r="F8" s="10">
        <f>COS(A8/180*PI())*(1-J$2)</f>
        <v>-0.99999990989497</v>
      </c>
      <c r="G8" s="10">
        <f t="shared" si="0"/>
        <v>1</v>
      </c>
      <c r="H8" s="10">
        <f t="shared" ref="H8:J8" si="33">D8+K$2</f>
        <v>-8.42821222932925e-5</v>
      </c>
      <c r="I8" s="10">
        <f t="shared" si="33"/>
        <v>-0.000416060783186859</v>
      </c>
      <c r="J8" s="10">
        <f t="shared" si="33"/>
        <v>-0.99999990989497</v>
      </c>
      <c r="K8" s="10">
        <f t="shared" si="2"/>
        <v>1</v>
      </c>
      <c r="L8" s="14">
        <f t="shared" si="3"/>
        <v>191.451540131099</v>
      </c>
      <c r="M8" s="14">
        <f t="shared" si="4"/>
        <v>0</v>
      </c>
      <c r="N8" s="14">
        <f t="shared" si="5"/>
        <v>179.975677279413</v>
      </c>
      <c r="O8" s="10">
        <f t="shared" si="6"/>
        <v>0</v>
      </c>
      <c r="P8" s="10">
        <f>-((SIN(B$2/180*PI())*SIN(A8/180*PI())*SIN(B8/180*PI())-COS(B$2/180*PI())*COS(C8/180*PI())*COS(A8/180*PI())*SIN(B8/180*PI())-COS(B$2/180*PI())*SIN(C8/180*PI())*COS(B8/180*PI())))</f>
        <v>-0.258110947459764</v>
      </c>
      <c r="Q8" s="10">
        <f>-((SIN(B$2/180*PI())*SIN(A8/180*PI())*COS(B8/180*PI())-COS(B$2/180*PI())*COS(C8/180*PI())*COS(A8/180*PI())*COS(B8/180*PI())+COS(B$2/180*PI())*SIN(C8/180*PI())*SIN(B8/180*PI())))</f>
        <v>0.47490432527672</v>
      </c>
      <c r="R8" s="10">
        <f>(SIN(B$2/180*PI())*COS(A8/180*PI())+COS(B$2/180*PI())*COS(C8/180*PI())*SIN(A8/180*PI()))</f>
        <v>-0.841335022826749</v>
      </c>
      <c r="S8" s="10">
        <f t="shared" si="7"/>
        <v>1</v>
      </c>
      <c r="T8" s="10">
        <f t="shared" ref="T8:V8" si="34">(1-T$2)*P8+W$2</f>
        <v>-0.258110947459764</v>
      </c>
      <c r="U8" s="10">
        <f t="shared" si="34"/>
        <v>0.47490432527672</v>
      </c>
      <c r="V8" s="10">
        <f t="shared" si="34"/>
        <v>-0.841335022826749</v>
      </c>
      <c r="W8" s="10">
        <f t="shared" si="9"/>
        <v>1</v>
      </c>
      <c r="X8" s="10">
        <f t="shared" si="10"/>
        <v>0.347259784256122</v>
      </c>
      <c r="Y8" s="10">
        <f t="shared" si="11"/>
        <v>0.413848095450723</v>
      </c>
      <c r="Z8" s="14">
        <f t="shared" si="12"/>
        <v>40</v>
      </c>
      <c r="AA8" s="10">
        <f t="shared" si="23"/>
        <v>0</v>
      </c>
      <c r="AB8" s="10">
        <f t="shared" si="13"/>
        <v>0.540240320477655</v>
      </c>
      <c r="AC8" s="10">
        <f t="shared" si="14"/>
        <v>0.540240320477655</v>
      </c>
      <c r="AD8" s="1">
        <f t="shared" si="15"/>
        <v>57.3</v>
      </c>
      <c r="AE8" s="14">
        <f t="shared" si="16"/>
        <v>331.475878252453</v>
      </c>
      <c r="AF8" s="14">
        <f t="shared" si="17"/>
        <v>331.475878252453</v>
      </c>
      <c r="AG8" s="14">
        <f t="shared" si="18"/>
        <v>0</v>
      </c>
      <c r="AI8" s="21">
        <f t="shared" si="24"/>
        <v>47956.0963011247</v>
      </c>
      <c r="AJ8" s="21">
        <f t="shared" si="25"/>
        <v>-27069.546540773</v>
      </c>
      <c r="AK8" s="21">
        <f t="shared" si="26"/>
        <v>14712.3240052066</v>
      </c>
      <c r="AL8" s="20">
        <f t="shared" si="27"/>
        <v>47956</v>
      </c>
      <c r="AM8" s="20">
        <f t="shared" si="19"/>
        <v>-27069</v>
      </c>
      <c r="AN8" s="20">
        <f t="shared" si="20"/>
        <v>14712</v>
      </c>
      <c r="AO8" s="1" t="s">
        <v>46</v>
      </c>
      <c r="AP8" s="1" t="s">
        <v>47</v>
      </c>
      <c r="AR8" s="3" t="str">
        <f t="shared" si="30"/>
        <v>FFFFFFDC,T,600,X,47956,Y,-27069,Z,14712,FFAAAAAA</v>
      </c>
    </row>
    <row r="9" s="1" customFormat="1" spans="1:44">
      <c r="A9" s="1">
        <f>A$4</f>
        <v>179.975677279413</v>
      </c>
      <c r="B9" s="1">
        <f>B$4</f>
        <v>191.451540131099</v>
      </c>
      <c r="C9" s="1">
        <v>50</v>
      </c>
      <c r="D9" s="10">
        <f>SIN(A9/180*PI())*SIN(B9/180*PI())*(1-H$2)</f>
        <v>-8.42821222932925e-5</v>
      </c>
      <c r="E9" s="10">
        <f>SIN(A9/180*PI())*COS(B9/180*PI())*(1-I$2)</f>
        <v>-0.000416060783186859</v>
      </c>
      <c r="F9" s="10">
        <f>COS(A9/180*PI())*(1-J$2)</f>
        <v>-0.99999990989497</v>
      </c>
      <c r="G9" s="10">
        <f t="shared" si="0"/>
        <v>1</v>
      </c>
      <c r="H9" s="10">
        <f t="shared" ref="H9:J9" si="35">D9+K$2</f>
        <v>-8.42821222932925e-5</v>
      </c>
      <c r="I9" s="10">
        <f t="shared" si="35"/>
        <v>-0.000416060783186859</v>
      </c>
      <c r="J9" s="10">
        <f t="shared" si="35"/>
        <v>-0.99999990989497</v>
      </c>
      <c r="K9" s="10">
        <f t="shared" si="2"/>
        <v>1</v>
      </c>
      <c r="L9" s="14">
        <f t="shared" si="3"/>
        <v>191.451540131099</v>
      </c>
      <c r="M9" s="14">
        <f t="shared" si="4"/>
        <v>0</v>
      </c>
      <c r="N9" s="14">
        <f t="shared" si="5"/>
        <v>179.975677279413</v>
      </c>
      <c r="O9" s="10">
        <f t="shared" si="6"/>
        <v>0</v>
      </c>
      <c r="P9" s="10">
        <f>-((SIN(B$2/180*PI())*SIN(A9/180*PI())*SIN(B9/180*PI())-COS(B$2/180*PI())*COS(C9/180*PI())*COS(A9/180*PI())*SIN(B9/180*PI())-COS(B$2/180*PI())*SIN(C9/180*PI())*COS(B9/180*PI())))</f>
        <v>-0.336594062977514</v>
      </c>
      <c r="Q9" s="10">
        <f>-((SIN(B$2/180*PI())*SIN(A9/180*PI())*COS(B9/180*PI())-COS(B$2/180*PI())*COS(C9/180*PI())*COS(A9/180*PI())*COS(B9/180*PI())+COS(B$2/180*PI())*SIN(C9/180*PI())*SIN(B9/180*PI())))</f>
        <v>0.422861975646118</v>
      </c>
      <c r="R9" s="10">
        <f>(SIN(B$2/180*PI())*COS(A9/180*PI())+COS(B$2/180*PI())*COS(C9/180*PI())*SIN(A9/180*PI()))</f>
        <v>-0.841363290333582</v>
      </c>
      <c r="S9" s="10">
        <f t="shared" si="7"/>
        <v>1</v>
      </c>
      <c r="T9" s="10">
        <f t="shared" ref="T9:V9" si="36">(1-T$2)*P9+W$2</f>
        <v>-0.336594062977514</v>
      </c>
      <c r="U9" s="10">
        <f t="shared" si="36"/>
        <v>0.422861975646118</v>
      </c>
      <c r="V9" s="10">
        <f t="shared" si="36"/>
        <v>-0.841363290333582</v>
      </c>
      <c r="W9" s="10">
        <f t="shared" si="9"/>
        <v>1</v>
      </c>
      <c r="X9" s="10">
        <f t="shared" si="10"/>
        <v>0.413848095450723</v>
      </c>
      <c r="Y9" s="10">
        <f t="shared" si="11"/>
        <v>0.347259784256121</v>
      </c>
      <c r="Z9" s="14">
        <f t="shared" si="12"/>
        <v>50</v>
      </c>
      <c r="AA9" s="10">
        <f t="shared" si="23"/>
        <v>0</v>
      </c>
      <c r="AB9" s="10">
        <f t="shared" si="13"/>
        <v>0.540240320477655</v>
      </c>
      <c r="AC9" s="10">
        <f t="shared" si="14"/>
        <v>0.540240320477655</v>
      </c>
      <c r="AD9" s="1">
        <f t="shared" si="15"/>
        <v>57.3</v>
      </c>
      <c r="AE9" s="14">
        <f t="shared" si="16"/>
        <v>321.480548023714</v>
      </c>
      <c r="AF9" s="14">
        <f t="shared" si="17"/>
        <v>321.480548023714</v>
      </c>
      <c r="AG9" s="14">
        <f t="shared" si="18"/>
        <v>0</v>
      </c>
      <c r="AI9" s="21">
        <f t="shared" si="24"/>
        <v>47957.7075490142</v>
      </c>
      <c r="AJ9" s="21">
        <f t="shared" si="25"/>
        <v>-24103.1326118287</v>
      </c>
      <c r="AK9" s="21">
        <f t="shared" si="26"/>
        <v>19185.8615897183</v>
      </c>
      <c r="AL9" s="20">
        <f t="shared" si="27"/>
        <v>47957</v>
      </c>
      <c r="AM9" s="20">
        <f t="shared" si="19"/>
        <v>-24103</v>
      </c>
      <c r="AN9" s="20">
        <f t="shared" si="20"/>
        <v>19185</v>
      </c>
      <c r="AO9" s="1" t="s">
        <v>46</v>
      </c>
      <c r="AP9" s="1" t="s">
        <v>47</v>
      </c>
      <c r="AR9" s="3" t="str">
        <f t="shared" si="30"/>
        <v>FFFFFFDC,T,600,X,47957,Y,-24103,Z,19185,FFAAAAAA</v>
      </c>
    </row>
    <row r="10" s="1" customFormat="1" spans="1:44">
      <c r="A10" s="1">
        <f>A$4</f>
        <v>179.975677279413</v>
      </c>
      <c r="B10" s="1">
        <f>B$4</f>
        <v>191.451540131099</v>
      </c>
      <c r="C10" s="1">
        <v>60</v>
      </c>
      <c r="D10" s="10">
        <f>SIN(A10/180*PI())*SIN(B10/180*PI())*(1-H$2)</f>
        <v>-8.42821222932925e-5</v>
      </c>
      <c r="E10" s="10">
        <f>SIN(A10/180*PI())*COS(B10/180*PI())*(1-I$2)</f>
        <v>-0.000416060783186859</v>
      </c>
      <c r="F10" s="10">
        <f>COS(A10/180*PI())*(1-J$2)</f>
        <v>-0.99999990989497</v>
      </c>
      <c r="G10" s="10">
        <f t="shared" si="0"/>
        <v>1</v>
      </c>
      <c r="H10" s="10">
        <f t="shared" ref="H10:J10" si="37">D10+K$2</f>
        <v>-8.42821222932925e-5</v>
      </c>
      <c r="I10" s="10">
        <f t="shared" si="37"/>
        <v>-0.000416060783186859</v>
      </c>
      <c r="J10" s="10">
        <f t="shared" si="37"/>
        <v>-0.99999990989497</v>
      </c>
      <c r="K10" s="10">
        <f t="shared" si="2"/>
        <v>1</v>
      </c>
      <c r="L10" s="14">
        <f t="shared" si="3"/>
        <v>191.451540131099</v>
      </c>
      <c r="M10" s="14">
        <f t="shared" si="4"/>
        <v>0</v>
      </c>
      <c r="N10" s="14">
        <f t="shared" si="5"/>
        <v>179.975677279413</v>
      </c>
      <c r="O10" s="10">
        <f t="shared" si="6"/>
        <v>0</v>
      </c>
      <c r="P10" s="10">
        <f>-((SIN(B$2/180*PI())*SIN(A10/180*PI())*SIN(B10/180*PI())-COS(B$2/180*PI())*COS(C10/180*PI())*COS(A10/180*PI())*SIN(B10/180*PI())-COS(B$2/180*PI())*SIN(C10/180*PI())*COS(B10/180*PI())))</f>
        <v>-0.404847783217095</v>
      </c>
      <c r="Q10" s="10">
        <f>-((SIN(B$2/180*PI())*SIN(A10/180*PI())*COS(B10/180*PI())-COS(B$2/180*PI())*COS(C10/180*PI())*COS(A10/180*PI())*COS(B10/180*PI())+COS(B$2/180*PI())*SIN(C10/180*PI())*SIN(B10/180*PI())))</f>
        <v>0.357981817071933</v>
      </c>
      <c r="R10" s="10">
        <f>(SIN(B$2/180*PI())*COS(A10/180*PI())+COS(B$2/180*PI())*COS(C10/180*PI())*SIN(A10/180*PI()))</f>
        <v>-0.841396036994519</v>
      </c>
      <c r="S10" s="10">
        <f t="shared" si="7"/>
        <v>1</v>
      </c>
      <c r="T10" s="10">
        <f t="shared" ref="T10:V10" si="38">(1-T$2)*P10+W$2</f>
        <v>-0.404847783217095</v>
      </c>
      <c r="U10" s="10">
        <f t="shared" si="38"/>
        <v>0.357981817071933</v>
      </c>
      <c r="V10" s="10">
        <f t="shared" si="38"/>
        <v>-0.841396036994519</v>
      </c>
      <c r="W10" s="10">
        <f t="shared" si="9"/>
        <v>1</v>
      </c>
      <c r="X10" s="10">
        <f t="shared" si="10"/>
        <v>0.467861841682296</v>
      </c>
      <c r="Y10" s="10">
        <f t="shared" si="11"/>
        <v>0.270120160238827</v>
      </c>
      <c r="Z10" s="14">
        <f t="shared" si="12"/>
        <v>60</v>
      </c>
      <c r="AA10" s="10">
        <f t="shared" si="23"/>
        <v>0</v>
      </c>
      <c r="AB10" s="10">
        <f t="shared" si="13"/>
        <v>0.540240320477655</v>
      </c>
      <c r="AC10" s="10">
        <f t="shared" si="14"/>
        <v>0.540240320477655</v>
      </c>
      <c r="AD10" s="1">
        <f t="shared" si="15"/>
        <v>57.3</v>
      </c>
      <c r="AE10" s="14">
        <f t="shared" si="16"/>
        <v>311.484337746417</v>
      </c>
      <c r="AF10" s="14">
        <f t="shared" si="17"/>
        <v>311.484337746417</v>
      </c>
      <c r="AG10" s="14">
        <f t="shared" si="18"/>
        <v>0</v>
      </c>
      <c r="AI10" s="20">
        <f t="shared" si="24"/>
        <v>47959.5741086876</v>
      </c>
      <c r="AJ10" s="20">
        <f t="shared" si="25"/>
        <v>-20404.9635731002</v>
      </c>
      <c r="AK10" s="20">
        <f t="shared" si="26"/>
        <v>23076.3236433744</v>
      </c>
      <c r="AL10" s="20">
        <f t="shared" si="27"/>
        <v>47959</v>
      </c>
      <c r="AM10" s="20">
        <f t="shared" si="19"/>
        <v>-20404</v>
      </c>
      <c r="AN10" s="20">
        <f t="shared" si="20"/>
        <v>23076</v>
      </c>
      <c r="AO10" s="1" t="s">
        <v>46</v>
      </c>
      <c r="AP10" s="1" t="s">
        <v>47</v>
      </c>
      <c r="AR10" s="23" t="str">
        <f t="shared" si="30"/>
        <v>FFFFFFDC,T,600,X,47959,Y,-20404,Z,23076,FFAAAAAA</v>
      </c>
    </row>
    <row r="11" s="1" customFormat="1" spans="1:44">
      <c r="A11" s="1">
        <f>A$4</f>
        <v>179.975677279413</v>
      </c>
      <c r="B11" s="1">
        <f>B$4</f>
        <v>191.451540131099</v>
      </c>
      <c r="C11" s="1">
        <v>70</v>
      </c>
      <c r="D11" s="10">
        <f>SIN(A11/180*PI())*SIN(B11/180*PI())*(1-H$2)</f>
        <v>-8.42821222932925e-5</v>
      </c>
      <c r="E11" s="10">
        <f>SIN(A11/180*PI())*COS(B11/180*PI())*(1-I$2)</f>
        <v>-0.000416060783186859</v>
      </c>
      <c r="F11" s="10">
        <f>COS(A11/180*PI())*(1-J$2)</f>
        <v>-0.99999990989497</v>
      </c>
      <c r="G11" s="10">
        <f t="shared" si="0"/>
        <v>1</v>
      </c>
      <c r="H11" s="10">
        <f t="shared" ref="H11:J11" si="39">D11+K$2</f>
        <v>-8.42821222932925e-5</v>
      </c>
      <c r="I11" s="10">
        <f t="shared" si="39"/>
        <v>-0.000416060783186859</v>
      </c>
      <c r="J11" s="10">
        <f t="shared" si="39"/>
        <v>-0.99999990989497</v>
      </c>
      <c r="K11" s="10">
        <f t="shared" si="2"/>
        <v>1</v>
      </c>
      <c r="L11" s="14">
        <f t="shared" si="3"/>
        <v>191.451540131099</v>
      </c>
      <c r="M11" s="14">
        <f t="shared" si="4"/>
        <v>0</v>
      </c>
      <c r="N11" s="14">
        <f t="shared" si="5"/>
        <v>179.975677279413</v>
      </c>
      <c r="O11" s="10">
        <f t="shared" si="6"/>
        <v>0</v>
      </c>
      <c r="P11" s="10">
        <f>-((SIN(B$2/180*PI())*SIN(A11/180*PI())*SIN(B11/180*PI())-COS(B$2/180*PI())*COS(C11/180*PI())*COS(A11/180*PI())*SIN(B11/180*PI())-COS(B$2/180*PI())*SIN(C11/180*PI())*COS(B11/180*PI())))</f>
        <v>-0.460798253427077</v>
      </c>
      <c r="Q11" s="10">
        <f>-((SIN(B$2/180*PI())*SIN(A11/180*PI())*COS(B11/180*PI())-COS(B$2/180*PI())*COS(C11/180*PI())*COS(A11/180*PI())*COS(B11/180*PI())+COS(B$2/180*PI())*SIN(C11/180*PI())*SIN(B11/180*PI())))</f>
        <v>0.282235200341497</v>
      </c>
      <c r="R11" s="10">
        <f>(SIN(B$2/180*PI())*COS(A11/180*PI())+COS(B$2/180*PI())*COS(C11/180*PI())*SIN(A11/180*PI()))</f>
        <v>-0.841432267818837</v>
      </c>
      <c r="S11" s="10">
        <f t="shared" si="7"/>
        <v>1</v>
      </c>
      <c r="T11" s="10">
        <f t="shared" ref="T11:V11" si="40">(1-T$2)*P11+W$2</f>
        <v>-0.460798253427077</v>
      </c>
      <c r="U11" s="10">
        <f t="shared" si="40"/>
        <v>0.282235200341497</v>
      </c>
      <c r="V11" s="10">
        <f t="shared" si="40"/>
        <v>-0.841432267818837</v>
      </c>
      <c r="W11" s="10">
        <f t="shared" si="9"/>
        <v>1</v>
      </c>
      <c r="X11" s="10">
        <f t="shared" si="10"/>
        <v>0.507659842603867</v>
      </c>
      <c r="Y11" s="10">
        <f t="shared" si="11"/>
        <v>0.184773071840072</v>
      </c>
      <c r="Z11" s="14">
        <f t="shared" si="12"/>
        <v>70</v>
      </c>
      <c r="AA11" s="10">
        <f t="shared" si="23"/>
        <v>0</v>
      </c>
      <c r="AB11" s="10">
        <f t="shared" si="13"/>
        <v>0.540240320477655</v>
      </c>
      <c r="AC11" s="10">
        <f t="shared" si="14"/>
        <v>0.540240320477655</v>
      </c>
      <c r="AD11" s="1">
        <f t="shared" si="15"/>
        <v>57.3</v>
      </c>
      <c r="AE11" s="14">
        <f t="shared" si="16"/>
        <v>301.487132110697</v>
      </c>
      <c r="AF11" s="14">
        <f t="shared" si="17"/>
        <v>301.487132110697</v>
      </c>
      <c r="AG11" s="14">
        <f t="shared" si="18"/>
        <v>0</v>
      </c>
      <c r="AI11" s="21">
        <f t="shared" si="24"/>
        <v>47961.6392656737</v>
      </c>
      <c r="AJ11" s="21">
        <f t="shared" si="25"/>
        <v>-16087.4064194653</v>
      </c>
      <c r="AK11" s="21">
        <f t="shared" si="26"/>
        <v>26265.5004453434</v>
      </c>
      <c r="AL11" s="20">
        <f t="shared" si="27"/>
        <v>47961</v>
      </c>
      <c r="AM11" s="20">
        <f t="shared" si="19"/>
        <v>-16087</v>
      </c>
      <c r="AN11" s="20">
        <f t="shared" si="20"/>
        <v>26265</v>
      </c>
      <c r="AO11" s="1" t="s">
        <v>46</v>
      </c>
      <c r="AP11" s="1" t="s">
        <v>47</v>
      </c>
      <c r="AR11" s="3" t="str">
        <f t="shared" si="30"/>
        <v>FFFFFFDC,T,600,X,47961,Y,-16087,Z,26265,FFAAAAAA</v>
      </c>
    </row>
    <row r="12" s="1" customFormat="1" spans="1:44">
      <c r="A12" s="1">
        <f>A$4</f>
        <v>179.975677279413</v>
      </c>
      <c r="B12" s="1">
        <f>B$4</f>
        <v>191.451540131099</v>
      </c>
      <c r="C12" s="1">
        <v>80</v>
      </c>
      <c r="D12" s="10">
        <f>SIN(A12/180*PI())*SIN(B12/180*PI())*(1-H$2)</f>
        <v>-8.42821222932925e-5</v>
      </c>
      <c r="E12" s="10">
        <f>SIN(A12/180*PI())*COS(B12/180*PI())*(1-I$2)</f>
        <v>-0.000416060783186859</v>
      </c>
      <c r="F12" s="10">
        <f>COS(A12/180*PI())*(1-J$2)</f>
        <v>-0.99999990989497</v>
      </c>
      <c r="G12" s="10">
        <f t="shared" si="0"/>
        <v>1</v>
      </c>
      <c r="H12" s="10">
        <f t="shared" ref="H12:J12" si="41">D12+K$2</f>
        <v>-8.42821222932925e-5</v>
      </c>
      <c r="I12" s="10">
        <f t="shared" si="41"/>
        <v>-0.000416060783186859</v>
      </c>
      <c r="J12" s="10">
        <f t="shared" si="41"/>
        <v>-0.99999990989497</v>
      </c>
      <c r="K12" s="10">
        <f t="shared" si="2"/>
        <v>1</v>
      </c>
      <c r="L12" s="14">
        <f t="shared" si="3"/>
        <v>191.451540131099</v>
      </c>
      <c r="M12" s="14">
        <f t="shared" si="4"/>
        <v>0</v>
      </c>
      <c r="N12" s="14">
        <f t="shared" si="5"/>
        <v>179.975677279413</v>
      </c>
      <c r="O12" s="10">
        <f t="shared" si="6"/>
        <v>0</v>
      </c>
      <c r="P12" s="10">
        <f>-((SIN(B$2/180*PI())*SIN(A12/180*PI())*SIN(B12/180*PI())-COS(B$2/180*PI())*COS(C12/180*PI())*COS(A12/180*PI())*SIN(B12/180*PI())-COS(B$2/180*PI())*SIN(C12/180*PI())*COS(B12/180*PI())))</f>
        <v>-0.502745446882434</v>
      </c>
      <c r="Q12" s="10">
        <f>-((SIN(B$2/180*PI())*SIN(A12/180*PI())*COS(B12/180*PI())-COS(B$2/180*PI())*COS(C12/180*PI())*COS(A12/180*PI())*COS(B12/180*PI())+COS(B$2/180*PI())*SIN(C12/180*PI())*SIN(B12/180*PI())))</f>
        <v>0.197923648074528</v>
      </c>
      <c r="R12" s="10">
        <f>(SIN(B$2/180*PI())*COS(A12/180*PI())+COS(B$2/180*PI())*COS(C12/180*PI())*SIN(A12/180*PI()))</f>
        <v>-0.841470881951273</v>
      </c>
      <c r="S12" s="10">
        <f t="shared" si="7"/>
        <v>1</v>
      </c>
      <c r="T12" s="10">
        <f t="shared" ref="T12:V12" si="42">(1-T$2)*P12+W$2</f>
        <v>-0.502745446882434</v>
      </c>
      <c r="U12" s="10">
        <f t="shared" si="42"/>
        <v>0.197923648074528</v>
      </c>
      <c r="V12" s="10">
        <f t="shared" si="42"/>
        <v>-0.841470881951273</v>
      </c>
      <c r="W12" s="10">
        <f t="shared" si="9"/>
        <v>1</v>
      </c>
      <c r="X12" s="10">
        <f t="shared" si="10"/>
        <v>0.532032856096195</v>
      </c>
      <c r="Y12" s="10">
        <f t="shared" si="11"/>
        <v>0.0938117471531429</v>
      </c>
      <c r="Z12" s="14">
        <f t="shared" si="12"/>
        <v>80</v>
      </c>
      <c r="AA12" s="10">
        <f t="shared" si="23"/>
        <v>0</v>
      </c>
      <c r="AB12" s="10">
        <f t="shared" si="13"/>
        <v>0.540240320477655</v>
      </c>
      <c r="AC12" s="10">
        <f t="shared" si="14"/>
        <v>0.540240320477655</v>
      </c>
      <c r="AD12" s="1">
        <f t="shared" si="15"/>
        <v>57.3</v>
      </c>
      <c r="AE12" s="14">
        <f t="shared" si="16"/>
        <v>291.488845907759</v>
      </c>
      <c r="AF12" s="14">
        <f t="shared" si="17"/>
        <v>291.488845907759</v>
      </c>
      <c r="AG12" s="14">
        <f t="shared" si="18"/>
        <v>0</v>
      </c>
      <c r="AI12" s="21">
        <f t="shared" si="24"/>
        <v>47963.8402712225</v>
      </c>
      <c r="AJ12" s="21">
        <f t="shared" si="25"/>
        <v>-11281.6479402481</v>
      </c>
      <c r="AK12" s="21">
        <f t="shared" si="26"/>
        <v>28656.4904722987</v>
      </c>
      <c r="AL12" s="20">
        <f t="shared" si="27"/>
        <v>47963</v>
      </c>
      <c r="AM12" s="20">
        <f t="shared" si="19"/>
        <v>-11281</v>
      </c>
      <c r="AN12" s="20">
        <f t="shared" si="20"/>
        <v>28656</v>
      </c>
      <c r="AO12" s="1" t="s">
        <v>46</v>
      </c>
      <c r="AP12" s="1" t="s">
        <v>47</v>
      </c>
      <c r="AR12" s="3" t="str">
        <f t="shared" si="30"/>
        <v>FFFFFFDC,T,600,X,47963,Y,-11281,Z,28656,FFAAAAAA</v>
      </c>
    </row>
    <row r="13" s="1" customFormat="1" spans="1:44">
      <c r="A13" s="11">
        <f>A$4</f>
        <v>179.975677279413</v>
      </c>
      <c r="B13" s="11">
        <f>B$4</f>
        <v>191.451540131099</v>
      </c>
      <c r="C13" s="11">
        <v>90</v>
      </c>
      <c r="D13" s="12">
        <f>SIN(A13/180*PI())*SIN(B13/180*PI())*(1-H$2)</f>
        <v>-8.42821222932925e-5</v>
      </c>
      <c r="E13" s="12">
        <f>SIN(A13/180*PI())*COS(B13/180*PI())*(1-I$2)</f>
        <v>-0.000416060783186859</v>
      </c>
      <c r="F13" s="12">
        <f>COS(A13/180*PI())*(1-J$2)</f>
        <v>-0.99999990989497</v>
      </c>
      <c r="G13" s="12">
        <f t="shared" si="0"/>
        <v>1</v>
      </c>
      <c r="H13" s="12">
        <f t="shared" ref="H13:J13" si="43">D13+K$2</f>
        <v>-8.42821222932925e-5</v>
      </c>
      <c r="I13" s="12">
        <f t="shared" si="43"/>
        <v>-0.000416060783186859</v>
      </c>
      <c r="J13" s="12">
        <f t="shared" si="43"/>
        <v>-0.99999990989497</v>
      </c>
      <c r="K13" s="12">
        <f t="shared" si="2"/>
        <v>1</v>
      </c>
      <c r="L13" s="15">
        <f t="shared" si="3"/>
        <v>191.451540131099</v>
      </c>
      <c r="M13" s="15">
        <f t="shared" si="4"/>
        <v>0</v>
      </c>
      <c r="N13" s="15">
        <f t="shared" si="5"/>
        <v>179.975677279413</v>
      </c>
      <c r="O13" s="12">
        <f t="shared" si="6"/>
        <v>0</v>
      </c>
      <c r="P13" s="12">
        <f>-((SIN(B$2/180*PI())*SIN(A13/180*PI())*SIN(B13/180*PI())-COS(B$2/180*PI())*COS(C13/180*PI())*COS(A13/180*PI())*SIN(B13/180*PI())-COS(B$2/180*PI())*SIN(C13/180*PI())*COS(B13/180*PI())))</f>
        <v>-0.529414819336328</v>
      </c>
      <c r="Q13" s="12">
        <f>-((SIN(B$2/180*PI())*SIN(A13/180*PI())*COS(B13/180*PI())-COS(B$2/180*PI())*COS(C13/180*PI())*COS(A13/180*PI())*COS(B13/180*PI())+COS(B$2/180*PI())*SIN(C13/180*PI())*SIN(B13/180*PI())))</f>
        <v>0.107608924122953</v>
      </c>
      <c r="R13" s="12">
        <f>(SIN(B$2/180*PI())*COS(A13/180*PI())+COS(B$2/180*PI())*COS(C13/180*PI())*SIN(A13/180*PI()))</f>
        <v>-0.841510706120952</v>
      </c>
      <c r="S13" s="12">
        <f t="shared" si="7"/>
        <v>1</v>
      </c>
      <c r="T13" s="12">
        <f t="shared" ref="T13:V13" si="44">(1-T$2)*P13+W$2</f>
        <v>-0.529414819336328</v>
      </c>
      <c r="U13" s="12">
        <f t="shared" si="44"/>
        <v>0.107608924122953</v>
      </c>
      <c r="V13" s="12">
        <f t="shared" si="44"/>
        <v>-0.841510706120952</v>
      </c>
      <c r="W13" s="12">
        <f t="shared" si="9"/>
        <v>1</v>
      </c>
      <c r="X13" s="12">
        <f t="shared" si="10"/>
        <v>0.540240320477655</v>
      </c>
      <c r="Y13" s="12">
        <f t="shared" si="11"/>
        <v>-3.33066907387547e-16</v>
      </c>
      <c r="Z13" s="15">
        <f t="shared" si="12"/>
        <v>90</v>
      </c>
      <c r="AA13" s="12">
        <f t="shared" si="23"/>
        <v>0</v>
      </c>
      <c r="AB13" s="12">
        <f t="shared" si="13"/>
        <v>0.540240320477655</v>
      </c>
      <c r="AC13" s="12">
        <f t="shared" si="14"/>
        <v>0.540240320477655</v>
      </c>
      <c r="AD13" s="11">
        <f t="shared" si="15"/>
        <v>57.3</v>
      </c>
      <c r="AE13" s="15">
        <f t="shared" si="16"/>
        <v>281.489426655386</v>
      </c>
      <c r="AF13" s="15">
        <f t="shared" si="17"/>
        <v>281.489426655386</v>
      </c>
      <c r="AG13" s="15">
        <f t="shared" si="18"/>
        <v>0</v>
      </c>
      <c r="AI13" s="20">
        <f t="shared" si="24"/>
        <v>47966.1102488943</v>
      </c>
      <c r="AJ13" s="20">
        <f t="shared" si="25"/>
        <v>-6133.70867500833</v>
      </c>
      <c r="AK13" s="20">
        <f t="shared" si="26"/>
        <v>30176.6447021707</v>
      </c>
      <c r="AL13" s="20">
        <f t="shared" si="27"/>
        <v>47966</v>
      </c>
      <c r="AM13" s="20">
        <f t="shared" si="19"/>
        <v>-6133</v>
      </c>
      <c r="AN13" s="20">
        <f t="shared" si="20"/>
        <v>30176</v>
      </c>
      <c r="AO13" s="1" t="s">
        <v>46</v>
      </c>
      <c r="AP13" s="1" t="s">
        <v>47</v>
      </c>
      <c r="AR13" s="23" t="str">
        <f t="shared" si="30"/>
        <v>FFFFFFDC,T,600,X,47966,Y,-6133,Z,30176,FFAAAAAA</v>
      </c>
    </row>
    <row r="14" s="1" customFormat="1" spans="1:44">
      <c r="A14" s="1">
        <f>A$4</f>
        <v>179.975677279413</v>
      </c>
      <c r="B14" s="1">
        <f>B$4</f>
        <v>191.451540131099</v>
      </c>
      <c r="C14" s="1">
        <v>100</v>
      </c>
      <c r="D14" s="10">
        <f>SIN(A14/180*PI())*SIN(B14/180*PI())*(1-H$2)</f>
        <v>-8.42821222932925e-5</v>
      </c>
      <c r="E14" s="10">
        <f>SIN(A14/180*PI())*COS(B14/180*PI())*(1-I$2)</f>
        <v>-0.000416060783186859</v>
      </c>
      <c r="F14" s="10">
        <f>COS(A14/180*PI())*(1-J$2)</f>
        <v>-0.99999990989497</v>
      </c>
      <c r="G14" s="10">
        <f t="shared" si="0"/>
        <v>1</v>
      </c>
      <c r="H14" s="10">
        <f t="shared" ref="H14:J14" si="45">D14+K$2</f>
        <v>-8.42821222932925e-5</v>
      </c>
      <c r="I14" s="10">
        <f t="shared" si="45"/>
        <v>-0.000416060783186859</v>
      </c>
      <c r="J14" s="10">
        <f t="shared" si="45"/>
        <v>-0.99999990989497</v>
      </c>
      <c r="K14" s="10">
        <f t="shared" si="2"/>
        <v>1</v>
      </c>
      <c r="L14" s="14">
        <f t="shared" si="3"/>
        <v>191.451540131099</v>
      </c>
      <c r="M14" s="14">
        <f t="shared" si="4"/>
        <v>0</v>
      </c>
      <c r="N14" s="14">
        <f t="shared" si="5"/>
        <v>179.975677279413</v>
      </c>
      <c r="O14" s="10">
        <f t="shared" si="6"/>
        <v>0</v>
      </c>
      <c r="P14" s="10">
        <f>-((SIN(B$2/180*PI())*SIN(A14/180*PI())*SIN(B14/180*PI())-COS(B$2/180*PI())*COS(C14/180*PI())*COS(A14/180*PI())*SIN(B14/180*PI())-COS(B$2/180*PI())*SIN(C14/180*PI())*COS(B14/180*PI())))</f>
        <v>-0.539996035402103</v>
      </c>
      <c r="Q14" s="10">
        <f>-((SIN(B$2/180*PI())*SIN(A14/180*PI())*COS(B14/180*PI())-COS(B$2/180*PI())*COS(C14/180*PI())*COS(A14/180*PI())*COS(B14/180*PI())+COS(B$2/180*PI())*SIN(C14/180*PI())*SIN(B14/180*PI())))</f>
        <v>0.0140351956725855</v>
      </c>
      <c r="R14" s="10">
        <f>(SIN(B$2/180*PI())*COS(A14/180*PI())+COS(B$2/180*PI())*COS(C14/180*PI())*SIN(A14/180*PI()))</f>
        <v>-0.841550530290632</v>
      </c>
      <c r="S14" s="10">
        <f t="shared" si="7"/>
        <v>1</v>
      </c>
      <c r="T14" s="10">
        <f t="shared" ref="T14:V14" si="46">(1-T$2)*P14+W$2</f>
        <v>-0.539996035402103</v>
      </c>
      <c r="U14" s="10">
        <f t="shared" si="46"/>
        <v>0.0140351956725855</v>
      </c>
      <c r="V14" s="10">
        <f t="shared" si="46"/>
        <v>-0.841550530290632</v>
      </c>
      <c r="W14" s="10">
        <f t="shared" si="9"/>
        <v>1</v>
      </c>
      <c r="X14" s="10">
        <f t="shared" si="10"/>
        <v>0.532032856096195</v>
      </c>
      <c r="Y14" s="10">
        <f t="shared" si="11"/>
        <v>-0.0938117471531436</v>
      </c>
      <c r="Z14" s="14">
        <f t="shared" si="12"/>
        <v>100</v>
      </c>
      <c r="AA14" s="10">
        <f t="shared" si="23"/>
        <v>0</v>
      </c>
      <c r="AB14" s="10">
        <f t="shared" si="13"/>
        <v>0.540240320477655</v>
      </c>
      <c r="AC14" s="10">
        <f t="shared" si="14"/>
        <v>0.540240320477655</v>
      </c>
      <c r="AD14" s="1">
        <f t="shared" si="15"/>
        <v>57.3</v>
      </c>
      <c r="AE14" s="14">
        <f t="shared" si="16"/>
        <v>271.488856241861</v>
      </c>
      <c r="AF14" s="14">
        <f t="shared" si="17"/>
        <v>271.488856241861</v>
      </c>
      <c r="AG14" s="14">
        <f t="shared" si="18"/>
        <v>0</v>
      </c>
      <c r="AI14" s="21">
        <f t="shared" si="24"/>
        <v>47968.380226566</v>
      </c>
      <c r="AJ14" s="21">
        <f t="shared" si="25"/>
        <v>-800.006153337375</v>
      </c>
      <c r="AK14" s="21">
        <f t="shared" si="26"/>
        <v>30779.7740179198</v>
      </c>
      <c r="AL14" s="20">
        <f t="shared" si="27"/>
        <v>47968</v>
      </c>
      <c r="AM14" s="20">
        <f t="shared" si="19"/>
        <v>-800</v>
      </c>
      <c r="AN14" s="20">
        <f t="shared" si="20"/>
        <v>30779</v>
      </c>
      <c r="AO14" s="1" t="s">
        <v>46</v>
      </c>
      <c r="AP14" s="1" t="s">
        <v>47</v>
      </c>
      <c r="AR14" s="3" t="str">
        <f t="shared" si="30"/>
        <v>FFFFFFDC,T,600,X,47968,Y,-800,Z,30779,FFAAAAAA</v>
      </c>
    </row>
    <row r="15" s="1" customFormat="1" spans="1:44">
      <c r="A15" s="1">
        <f>A$4</f>
        <v>179.975677279413</v>
      </c>
      <c r="B15" s="1">
        <f>B$4</f>
        <v>191.451540131099</v>
      </c>
      <c r="C15" s="1">
        <v>110</v>
      </c>
      <c r="D15" s="10">
        <f>SIN(A15/180*PI())*SIN(B15/180*PI())*(1-H$2)</f>
        <v>-8.42821222932925e-5</v>
      </c>
      <c r="E15" s="10">
        <f>SIN(A15/180*PI())*COS(B15/180*PI())*(1-I$2)</f>
        <v>-0.000416060783186859</v>
      </c>
      <c r="F15" s="10">
        <f>COS(A15/180*PI())*(1-J$2)</f>
        <v>-0.99999990989497</v>
      </c>
      <c r="G15" s="10">
        <f t="shared" si="0"/>
        <v>1</v>
      </c>
      <c r="H15" s="10">
        <f t="shared" ref="H15:J15" si="47">D15+K$2</f>
        <v>-8.42821222932925e-5</v>
      </c>
      <c r="I15" s="10">
        <f t="shared" si="47"/>
        <v>-0.000416060783186859</v>
      </c>
      <c r="J15" s="10">
        <f t="shared" si="47"/>
        <v>-0.99999990989497</v>
      </c>
      <c r="K15" s="10">
        <f t="shared" si="2"/>
        <v>1</v>
      </c>
      <c r="L15" s="14">
        <f t="shared" si="3"/>
        <v>191.451540131099</v>
      </c>
      <c r="M15" s="14">
        <f t="shared" si="4"/>
        <v>0</v>
      </c>
      <c r="N15" s="14">
        <f t="shared" si="5"/>
        <v>179.975677279413</v>
      </c>
      <c r="O15" s="10">
        <f t="shared" si="6"/>
        <v>0</v>
      </c>
      <c r="P15" s="10">
        <f>-((SIN(B$2/180*PI())*SIN(A15/180*PI())*SIN(B15/180*PI())-COS(B$2/180*PI())*COS(C15/180*PI())*COS(A15/180*PI())*SIN(B15/180*PI())-COS(B$2/180*PI())*SIN(C15/180*PI())*COS(B15/180*PI())))</f>
        <v>-0.534167590183952</v>
      </c>
      <c r="Q15" s="10">
        <f>-((SIN(B$2/180*PI())*SIN(A15/180*PI())*COS(B15/180*PI())-COS(B$2/180*PI())*COS(C15/180*PI())*COS(A15/180*PI())*COS(B15/180*PI())+COS(B$2/180*PI())*SIN(C15/180*PI())*SIN(B15/180*PI())))</f>
        <v>-0.0799543468882016</v>
      </c>
      <c r="R15" s="10">
        <f>(SIN(B$2/180*PI())*COS(A15/180*PI())+COS(B$2/180*PI())*COS(C15/180*PI())*SIN(A15/180*PI()))</f>
        <v>-0.841589144423068</v>
      </c>
      <c r="S15" s="10">
        <f t="shared" si="7"/>
        <v>1</v>
      </c>
      <c r="T15" s="10">
        <f t="shared" ref="T15:V15" si="48">(1-T$2)*P15+W$2</f>
        <v>-0.534167590183952</v>
      </c>
      <c r="U15" s="10">
        <f t="shared" si="48"/>
        <v>-0.0799543468882016</v>
      </c>
      <c r="V15" s="10">
        <f t="shared" si="48"/>
        <v>-0.841589144423068</v>
      </c>
      <c r="W15" s="10">
        <f t="shared" si="9"/>
        <v>1</v>
      </c>
      <c r="X15" s="10">
        <f t="shared" si="10"/>
        <v>0.507659842603867</v>
      </c>
      <c r="Y15" s="10">
        <f t="shared" si="11"/>
        <v>-0.184773071840073</v>
      </c>
      <c r="Z15" s="14">
        <f t="shared" si="12"/>
        <v>110</v>
      </c>
      <c r="AA15" s="10">
        <f t="shared" si="23"/>
        <v>0</v>
      </c>
      <c r="AB15" s="10">
        <f t="shared" si="13"/>
        <v>0.540240320477655</v>
      </c>
      <c r="AC15" s="10">
        <f t="shared" si="14"/>
        <v>0.540240320477655</v>
      </c>
      <c r="AD15" s="1">
        <f t="shared" si="15"/>
        <v>57.3</v>
      </c>
      <c r="AE15" s="14">
        <f t="shared" si="16"/>
        <v>261.487151532457</v>
      </c>
      <c r="AF15" s="14">
        <f t="shared" si="17"/>
        <v>261.487151532457</v>
      </c>
      <c r="AG15" s="14">
        <f t="shared" si="18"/>
        <v>0</v>
      </c>
      <c r="AI15" s="21">
        <f t="shared" si="24"/>
        <v>47970.5812321149</v>
      </c>
      <c r="AJ15" s="21">
        <f t="shared" si="25"/>
        <v>4557.39777262749</v>
      </c>
      <c r="AK15" s="21">
        <f t="shared" si="26"/>
        <v>30447.5526404853</v>
      </c>
      <c r="AL15" s="20">
        <f t="shared" si="27"/>
        <v>47970</v>
      </c>
      <c r="AM15" s="20">
        <f t="shared" si="19"/>
        <v>4557</v>
      </c>
      <c r="AN15" s="20">
        <f t="shared" si="20"/>
        <v>30447</v>
      </c>
      <c r="AO15" s="1" t="s">
        <v>46</v>
      </c>
      <c r="AP15" s="1" t="s">
        <v>47</v>
      </c>
      <c r="AR15" s="3" t="str">
        <f t="shared" si="30"/>
        <v>FFFFFFDC,T,600,X,47970,Y,4557,Z,30447,FFAAAAAA</v>
      </c>
    </row>
    <row r="16" s="1" customFormat="1" spans="1:44">
      <c r="A16" s="1">
        <f>A$4</f>
        <v>179.975677279413</v>
      </c>
      <c r="B16" s="1">
        <f>B$4</f>
        <v>191.451540131099</v>
      </c>
      <c r="C16" s="1">
        <v>120</v>
      </c>
      <c r="D16" s="10">
        <f>SIN(A16/180*PI())*SIN(B16/180*PI())*(1-H$2)</f>
        <v>-8.42821222932925e-5</v>
      </c>
      <c r="E16" s="10">
        <f>SIN(A16/180*PI())*COS(B16/180*PI())*(1-I$2)</f>
        <v>-0.000416060783186859</v>
      </c>
      <c r="F16" s="10">
        <f>COS(A16/180*PI())*(1-J$2)</f>
        <v>-0.99999990989497</v>
      </c>
      <c r="G16" s="10">
        <f t="shared" si="0"/>
        <v>1</v>
      </c>
      <c r="H16" s="10">
        <f t="shared" ref="H16:J16" si="49">D16+K$2</f>
        <v>-8.42821222932925e-5</v>
      </c>
      <c r="I16" s="10">
        <f t="shared" si="49"/>
        <v>-0.000416060783186859</v>
      </c>
      <c r="J16" s="10">
        <f t="shared" si="49"/>
        <v>-0.99999990989497</v>
      </c>
      <c r="K16" s="10">
        <f t="shared" si="2"/>
        <v>1</v>
      </c>
      <c r="L16" s="14">
        <f t="shared" si="3"/>
        <v>191.451540131099</v>
      </c>
      <c r="M16" s="14">
        <f t="shared" si="4"/>
        <v>0</v>
      </c>
      <c r="N16" s="14">
        <f t="shared" si="5"/>
        <v>179.975677279413</v>
      </c>
      <c r="O16" s="10">
        <f t="shared" si="6"/>
        <v>0</v>
      </c>
      <c r="P16" s="10">
        <f>-((SIN(B$2/180*PI())*SIN(A16/180*PI())*SIN(B16/180*PI())-COS(B$2/180*PI())*COS(C16/180*PI())*COS(A16/180*PI())*SIN(B16/180*PI())-COS(B$2/180*PI())*SIN(C16/180*PI())*COS(B16/180*PI())))</f>
        <v>-0.512106578040494</v>
      </c>
      <c r="Q16" s="10">
        <f>-((SIN(B$2/180*PI())*SIN(A16/180*PI())*COS(B16/180*PI())-COS(B$2/180*PI())*COS(C16/180*PI())*COS(A16/180*PI())*COS(B16/180*PI())+COS(B$2/180*PI())*SIN(C16/180*PI())*SIN(B16/180*PI())))</f>
        <v>-0.171503878869702</v>
      </c>
      <c r="R16" s="10">
        <f>(SIN(B$2/180*PI())*COS(A16/180*PI())+COS(B$2/180*PI())*COS(C16/180*PI())*SIN(A16/180*PI()))</f>
        <v>-0.841625375247385</v>
      </c>
      <c r="S16" s="10">
        <f t="shared" si="7"/>
        <v>1</v>
      </c>
      <c r="T16" s="10">
        <f t="shared" ref="T16:V16" si="50">(1-T$2)*P16+W$2</f>
        <v>-0.512106578040494</v>
      </c>
      <c r="U16" s="10">
        <f t="shared" si="50"/>
        <v>-0.171503878869702</v>
      </c>
      <c r="V16" s="10">
        <f t="shared" si="50"/>
        <v>-0.841625375247385</v>
      </c>
      <c r="W16" s="10">
        <f t="shared" si="9"/>
        <v>1</v>
      </c>
      <c r="X16" s="10">
        <f t="shared" si="10"/>
        <v>0.467861841682296</v>
      </c>
      <c r="Y16" s="10">
        <f t="shared" si="11"/>
        <v>-0.270120160238828</v>
      </c>
      <c r="Z16" s="14">
        <f t="shared" si="12"/>
        <v>120</v>
      </c>
      <c r="AA16" s="10">
        <f t="shared" si="23"/>
        <v>0</v>
      </c>
      <c r="AB16" s="10">
        <f t="shared" si="13"/>
        <v>0.540240320477655</v>
      </c>
      <c r="AC16" s="10">
        <f t="shared" si="14"/>
        <v>0.540240320477655</v>
      </c>
      <c r="AD16" s="1">
        <f t="shared" si="15"/>
        <v>57.3</v>
      </c>
      <c r="AE16" s="14">
        <f t="shared" si="16"/>
        <v>251.484363913288</v>
      </c>
      <c r="AF16" s="14">
        <f t="shared" si="17"/>
        <v>251.484363913288</v>
      </c>
      <c r="AG16" s="14">
        <f t="shared" si="18"/>
        <v>0</v>
      </c>
      <c r="AI16" s="20">
        <f t="shared" si="24"/>
        <v>47972.646389101</v>
      </c>
      <c r="AJ16" s="20">
        <f t="shared" si="25"/>
        <v>9775.72109557301</v>
      </c>
      <c r="AK16" s="20">
        <f t="shared" si="26"/>
        <v>29190.0749483081</v>
      </c>
      <c r="AL16" s="20">
        <f t="shared" si="27"/>
        <v>47972</v>
      </c>
      <c r="AM16" s="20">
        <f t="shared" si="19"/>
        <v>9775</v>
      </c>
      <c r="AN16" s="20">
        <f t="shared" si="20"/>
        <v>29190</v>
      </c>
      <c r="AO16" s="1" t="s">
        <v>46</v>
      </c>
      <c r="AP16" s="1" t="s">
        <v>47</v>
      </c>
      <c r="AR16" s="23" t="str">
        <f t="shared" si="30"/>
        <v>FFFFFFDC,T,600,X,47972,Y,9775,Z,29190,FFAAAAAA</v>
      </c>
    </row>
    <row r="17" s="1" customFormat="1" spans="1:44">
      <c r="A17" s="1">
        <f>A$4</f>
        <v>179.975677279413</v>
      </c>
      <c r="B17" s="1">
        <f>B$4</f>
        <v>191.451540131099</v>
      </c>
      <c r="C17" s="1">
        <v>130</v>
      </c>
      <c r="D17" s="10">
        <f>SIN(A17/180*PI())*SIN(B17/180*PI())*(1-H$2)</f>
        <v>-8.42821222932925e-5</v>
      </c>
      <c r="E17" s="10">
        <f>SIN(A17/180*PI())*COS(B17/180*PI())*(1-I$2)</f>
        <v>-0.000416060783186859</v>
      </c>
      <c r="F17" s="10">
        <f>COS(A17/180*PI())*(1-J$2)</f>
        <v>-0.99999990989497</v>
      </c>
      <c r="G17" s="10">
        <f t="shared" si="0"/>
        <v>1</v>
      </c>
      <c r="H17" s="10">
        <f t="shared" ref="H17:J17" si="51">D17+K$2</f>
        <v>-8.42821222932925e-5</v>
      </c>
      <c r="I17" s="10">
        <f t="shared" si="51"/>
        <v>-0.000416060783186859</v>
      </c>
      <c r="J17" s="10">
        <f t="shared" si="51"/>
        <v>-0.99999990989497</v>
      </c>
      <c r="K17" s="10">
        <f t="shared" si="2"/>
        <v>1</v>
      </c>
      <c r="L17" s="14">
        <f t="shared" si="3"/>
        <v>191.451540131099</v>
      </c>
      <c r="M17" s="14">
        <f t="shared" si="4"/>
        <v>0</v>
      </c>
      <c r="N17" s="14">
        <f t="shared" si="5"/>
        <v>179.975677279413</v>
      </c>
      <c r="O17" s="10">
        <f t="shared" si="6"/>
        <v>0</v>
      </c>
      <c r="P17" s="10">
        <f>-((SIN(B$2/180*PI())*SIN(A17/180*PI())*SIN(B17/180*PI())-COS(B$2/180*PI())*COS(C17/180*PI())*COS(A17/180*PI())*SIN(B17/180*PI())-COS(B$2/180*PI())*SIN(C17/180*PI())*COS(B17/180*PI())))</f>
        <v>-0.474483311662297</v>
      </c>
      <c r="Q17" s="10">
        <f>-((SIN(B$2/180*PI())*SIN(A17/180*PI())*COS(B17/180*PI())-COS(B$2/180*PI())*COS(C17/180*PI())*COS(A17/180*PI())*COS(B17/180*PI())+COS(B$2/180*PI())*SIN(C17/180*PI())*SIN(B17/180*PI())))</f>
        <v>-0.257831714068957</v>
      </c>
      <c r="R17" s="10">
        <f>(SIN(B$2/180*PI())*COS(A17/180*PI())+COS(B$2/180*PI())*COS(C17/180*PI())*SIN(A17/180*PI()))</f>
        <v>-0.841658121908322</v>
      </c>
      <c r="S17" s="10">
        <f t="shared" si="7"/>
        <v>1</v>
      </c>
      <c r="T17" s="10">
        <f t="shared" ref="T17:V17" si="52">(1-T$2)*P17+W$2</f>
        <v>-0.474483311662297</v>
      </c>
      <c r="U17" s="10">
        <f t="shared" si="52"/>
        <v>-0.257831714068957</v>
      </c>
      <c r="V17" s="10">
        <f t="shared" si="52"/>
        <v>-0.841658121908322</v>
      </c>
      <c r="W17" s="10">
        <f t="shared" si="9"/>
        <v>1</v>
      </c>
      <c r="X17" s="10">
        <f t="shared" si="10"/>
        <v>0.413848095450724</v>
      </c>
      <c r="Y17" s="10">
        <f t="shared" si="11"/>
        <v>-0.347259784256122</v>
      </c>
      <c r="Z17" s="14">
        <f t="shared" si="12"/>
        <v>130</v>
      </c>
      <c r="AA17" s="10">
        <f t="shared" si="23"/>
        <v>0</v>
      </c>
      <c r="AB17" s="10">
        <f t="shared" si="13"/>
        <v>0.540240320477655</v>
      </c>
      <c r="AC17" s="10">
        <f t="shared" si="14"/>
        <v>0.540240320477655</v>
      </c>
      <c r="AD17" s="1">
        <f t="shared" si="15"/>
        <v>57.3</v>
      </c>
      <c r="AE17" s="14">
        <f t="shared" si="16"/>
        <v>241.480577779586</v>
      </c>
      <c r="AF17" s="14">
        <f t="shared" si="17"/>
        <v>241.480577779586</v>
      </c>
      <c r="AG17" s="14">
        <f t="shared" si="18"/>
        <v>0</v>
      </c>
      <c r="AI17" s="21">
        <f t="shared" si="24"/>
        <v>47974.5129487743</v>
      </c>
      <c r="AJ17" s="21">
        <f t="shared" si="25"/>
        <v>14696.4077019305</v>
      </c>
      <c r="AK17" s="21">
        <f t="shared" si="26"/>
        <v>27045.5487647509</v>
      </c>
      <c r="AL17" s="20">
        <f t="shared" si="27"/>
        <v>47974</v>
      </c>
      <c r="AM17" s="20">
        <f t="shared" si="19"/>
        <v>14696</v>
      </c>
      <c r="AN17" s="20">
        <f t="shared" si="20"/>
        <v>27045</v>
      </c>
      <c r="AO17" s="1" t="s">
        <v>46</v>
      </c>
      <c r="AP17" s="1" t="s">
        <v>47</v>
      </c>
      <c r="AR17" s="3" t="str">
        <f t="shared" si="30"/>
        <v>FFFFFFDC,T,600,X,47974,Y,14696,Z,27045,FFAAAAAA</v>
      </c>
    </row>
    <row r="18" s="1" customFormat="1" spans="1:44">
      <c r="A18" s="1">
        <f>A$4</f>
        <v>179.975677279413</v>
      </c>
      <c r="B18" s="1">
        <f>B$4</f>
        <v>191.451540131099</v>
      </c>
      <c r="C18" s="1">
        <v>140</v>
      </c>
      <c r="D18" s="10">
        <f>SIN(A18/180*PI())*SIN(B18/180*PI())*(1-H$2)</f>
        <v>-8.42821222932925e-5</v>
      </c>
      <c r="E18" s="10">
        <f>SIN(A18/180*PI())*COS(B18/180*PI())*(1-I$2)</f>
        <v>-0.000416060783186859</v>
      </c>
      <c r="F18" s="10">
        <f>COS(A18/180*PI())*(1-J$2)</f>
        <v>-0.99999990989497</v>
      </c>
      <c r="G18" s="10">
        <f t="shared" si="0"/>
        <v>1</v>
      </c>
      <c r="H18" s="10">
        <f t="shared" ref="H18:J18" si="53">D18+K$2</f>
        <v>-8.42821222932925e-5</v>
      </c>
      <c r="I18" s="10">
        <f t="shared" si="53"/>
        <v>-0.000416060783186859</v>
      </c>
      <c r="J18" s="10">
        <f t="shared" si="53"/>
        <v>-0.99999990989497</v>
      </c>
      <c r="K18" s="10">
        <f t="shared" si="2"/>
        <v>1</v>
      </c>
      <c r="L18" s="14">
        <f t="shared" si="3"/>
        <v>191.451540131099</v>
      </c>
      <c r="M18" s="14">
        <f t="shared" si="4"/>
        <v>0</v>
      </c>
      <c r="N18" s="14">
        <f t="shared" si="5"/>
        <v>179.975677279413</v>
      </c>
      <c r="O18" s="10">
        <f t="shared" si="6"/>
        <v>0</v>
      </c>
      <c r="P18" s="10">
        <f>-((SIN(B$2/180*PI())*SIN(A18/180*PI())*SIN(B18/180*PI())-COS(B$2/180*PI())*COS(C18/180*PI())*COS(A18/180*PI())*SIN(B18/180*PI())-COS(B$2/180*PI())*SIN(C18/180*PI())*COS(B18/180*PI())))</f>
        <v>-0.422440954959971</v>
      </c>
      <c r="Q18" s="10">
        <f>-((SIN(B$2/180*PI())*SIN(A18/180*PI())*COS(B18/180*PI())-COS(B$2/180*PI())*COS(C18/180*PI())*COS(A18/180*PI())*COS(B18/180*PI())+COS(B$2/180*PI())*SIN(C18/180*PI())*SIN(B18/180*PI())))</f>
        <v>-0.336314824897428</v>
      </c>
      <c r="R18" s="10">
        <f>(SIN(B$2/180*PI())*COS(A18/180*PI())+COS(B$2/180*PI())*COS(C18/180*PI())*SIN(A18/180*PI()))</f>
        <v>-0.841686389415155</v>
      </c>
      <c r="S18" s="10">
        <f t="shared" si="7"/>
        <v>1</v>
      </c>
      <c r="T18" s="10">
        <f t="shared" ref="T18:V18" si="54">(1-T$2)*P18+W$2</f>
        <v>-0.422440954959971</v>
      </c>
      <c r="U18" s="10">
        <f t="shared" si="54"/>
        <v>-0.336314824897428</v>
      </c>
      <c r="V18" s="10">
        <f t="shared" si="54"/>
        <v>-0.841686389415155</v>
      </c>
      <c r="W18" s="10">
        <f t="shared" si="9"/>
        <v>1</v>
      </c>
      <c r="X18" s="10">
        <f t="shared" si="10"/>
        <v>0.347259784256122</v>
      </c>
      <c r="Y18" s="10">
        <f t="shared" si="11"/>
        <v>-0.413848095450724</v>
      </c>
      <c r="Z18" s="14">
        <f t="shared" si="12"/>
        <v>140</v>
      </c>
      <c r="AA18" s="10">
        <f t="shared" si="23"/>
        <v>0</v>
      </c>
      <c r="AB18" s="10">
        <f t="shared" si="13"/>
        <v>0.540240320477655</v>
      </c>
      <c r="AC18" s="10">
        <f t="shared" si="14"/>
        <v>0.540240320477655</v>
      </c>
      <c r="AD18" s="1">
        <f t="shared" si="15"/>
        <v>57.3</v>
      </c>
      <c r="AE18" s="14">
        <f t="shared" si="16"/>
        <v>231.47590800833</v>
      </c>
      <c r="AF18" s="14">
        <f t="shared" si="17"/>
        <v>231.47590800833</v>
      </c>
      <c r="AG18" s="14">
        <f t="shared" si="18"/>
        <v>0</v>
      </c>
      <c r="AI18" s="21">
        <f t="shared" si="24"/>
        <v>47976.1241966638</v>
      </c>
      <c r="AJ18" s="21">
        <f t="shared" si="25"/>
        <v>19169.9450191534</v>
      </c>
      <c r="AK18" s="21">
        <f t="shared" si="26"/>
        <v>24079.1344327183</v>
      </c>
      <c r="AL18" s="20">
        <f t="shared" si="27"/>
        <v>47976</v>
      </c>
      <c r="AM18" s="20">
        <f t="shared" si="19"/>
        <v>19169</v>
      </c>
      <c r="AN18" s="20">
        <f t="shared" si="20"/>
        <v>24079</v>
      </c>
      <c r="AO18" s="1" t="s">
        <v>46</v>
      </c>
      <c r="AP18" s="1" t="s">
        <v>47</v>
      </c>
      <c r="AR18" s="3" t="str">
        <f t="shared" si="30"/>
        <v>FFFFFFDC,T,600,X,47976,Y,19169,Z,24079,FFAAAAAA</v>
      </c>
    </row>
    <row r="19" s="1" customFormat="1" spans="1:44">
      <c r="A19" s="1">
        <f>A$4</f>
        <v>179.975677279413</v>
      </c>
      <c r="B19" s="1">
        <f>B$4</f>
        <v>191.451540131099</v>
      </c>
      <c r="C19" s="1">
        <v>150</v>
      </c>
      <c r="D19" s="10">
        <f>SIN(A19/180*PI())*SIN(B19/180*PI())*(1-H$2)</f>
        <v>-8.42821222932925e-5</v>
      </c>
      <c r="E19" s="10">
        <f>SIN(A19/180*PI())*COS(B19/180*PI())*(1-I$2)</f>
        <v>-0.000416060783186859</v>
      </c>
      <c r="F19" s="10">
        <f>COS(A19/180*PI())*(1-J$2)</f>
        <v>-0.99999990989497</v>
      </c>
      <c r="G19" s="10">
        <f t="shared" si="0"/>
        <v>1</v>
      </c>
      <c r="H19" s="10">
        <f t="shared" ref="H19:J19" si="55">D19+K$2</f>
        <v>-8.42821222932925e-5</v>
      </c>
      <c r="I19" s="10">
        <f t="shared" si="55"/>
        <v>-0.000416060783186859</v>
      </c>
      <c r="J19" s="10">
        <f t="shared" si="55"/>
        <v>-0.99999990989497</v>
      </c>
      <c r="K19" s="10">
        <f t="shared" si="2"/>
        <v>1</v>
      </c>
      <c r="L19" s="14">
        <f t="shared" si="3"/>
        <v>191.451540131099</v>
      </c>
      <c r="M19" s="14">
        <f t="shared" si="4"/>
        <v>0</v>
      </c>
      <c r="N19" s="14">
        <f t="shared" si="5"/>
        <v>179.975677279413</v>
      </c>
      <c r="O19" s="10">
        <f t="shared" si="6"/>
        <v>0</v>
      </c>
      <c r="P19" s="10">
        <f>-((SIN(B$2/180*PI())*SIN(A19/180*PI())*SIN(B19/180*PI())-COS(B$2/180*PI())*COS(C19/180*PI())*COS(A19/180*PI())*SIN(B19/180*PI())-COS(B$2/180*PI())*SIN(C19/180*PI())*COS(B19/180*PI())))</f>
        <v>-0.357560788607213</v>
      </c>
      <c r="Q19" s="10">
        <f>-((SIN(B$2/180*PI())*SIN(A19/180*PI())*COS(B19/180*PI())-COS(B$2/180*PI())*COS(C19/180*PI())*COS(A19/180*PI())*COS(B19/180*PI())+COS(B$2/180*PI())*SIN(C19/180*PI())*SIN(B19/180*PI())))</f>
        <v>-0.404568541746964</v>
      </c>
      <c r="R19" s="10">
        <f>(SIN(B$2/180*PI())*COS(A19/180*PI())+COS(B$2/180*PI())*COS(C19/180*PI())*SIN(A19/180*PI()))</f>
        <v>-0.841709318873994</v>
      </c>
      <c r="S19" s="10">
        <f t="shared" si="7"/>
        <v>1</v>
      </c>
      <c r="T19" s="10">
        <f t="shared" ref="T19:V19" si="56">(1-T$2)*P19+W$2</f>
        <v>-0.357560788607213</v>
      </c>
      <c r="U19" s="10">
        <f t="shared" si="56"/>
        <v>-0.404568541746964</v>
      </c>
      <c r="V19" s="10">
        <f t="shared" si="56"/>
        <v>-0.841709318873994</v>
      </c>
      <c r="W19" s="10">
        <f t="shared" si="9"/>
        <v>1</v>
      </c>
      <c r="X19" s="10">
        <f t="shared" si="10"/>
        <v>0.270120160238828</v>
      </c>
      <c r="Y19" s="10">
        <f t="shared" si="11"/>
        <v>-0.467861841682296</v>
      </c>
      <c r="Z19" s="14">
        <f t="shared" si="12"/>
        <v>150</v>
      </c>
      <c r="AA19" s="10">
        <f t="shared" si="23"/>
        <v>0</v>
      </c>
      <c r="AB19" s="10">
        <f t="shared" si="13"/>
        <v>0.540240320477655</v>
      </c>
      <c r="AC19" s="10">
        <f t="shared" si="14"/>
        <v>0.540240320477655</v>
      </c>
      <c r="AD19" s="1">
        <f t="shared" si="15"/>
        <v>57.3</v>
      </c>
      <c r="AE19" s="14">
        <f t="shared" si="16"/>
        <v>221.470496487527</v>
      </c>
      <c r="AF19" s="14">
        <f t="shared" si="17"/>
        <v>221.470496487527</v>
      </c>
      <c r="AG19" s="14">
        <f t="shared" si="18"/>
        <v>0</v>
      </c>
      <c r="AI19" s="20">
        <f t="shared" si="24"/>
        <v>47977.4311758177</v>
      </c>
      <c r="AJ19" s="20">
        <f t="shared" si="25"/>
        <v>23060.4068795769</v>
      </c>
      <c r="AK19" s="20">
        <f t="shared" si="26"/>
        <v>20380.9649506111</v>
      </c>
      <c r="AL19" s="20">
        <f t="shared" si="27"/>
        <v>47977</v>
      </c>
      <c r="AM19" s="20">
        <f t="shared" si="19"/>
        <v>23060</v>
      </c>
      <c r="AN19" s="20">
        <f t="shared" si="20"/>
        <v>20380</v>
      </c>
      <c r="AO19" s="1" t="s">
        <v>46</v>
      </c>
      <c r="AP19" s="1" t="s">
        <v>47</v>
      </c>
      <c r="AR19" s="23" t="str">
        <f t="shared" si="30"/>
        <v>FFFFFFDC,T,600,X,47977,Y,23060,Z,20380,FFAAAAAA</v>
      </c>
    </row>
    <row r="20" s="1" customFormat="1" spans="1:44">
      <c r="A20" s="1">
        <f>A$4</f>
        <v>179.975677279413</v>
      </c>
      <c r="B20" s="1">
        <f>B$4</f>
        <v>191.451540131099</v>
      </c>
      <c r="C20" s="1">
        <v>160</v>
      </c>
      <c r="D20" s="10">
        <f>SIN(A20/180*PI())*SIN(B20/180*PI())*(1-H$2)</f>
        <v>-8.42821222932925e-5</v>
      </c>
      <c r="E20" s="10">
        <f>SIN(A20/180*PI())*COS(B20/180*PI())*(1-I$2)</f>
        <v>-0.000416060783186859</v>
      </c>
      <c r="F20" s="10">
        <f>COS(A20/180*PI())*(1-J$2)</f>
        <v>-0.99999990989497</v>
      </c>
      <c r="G20" s="10">
        <f t="shared" si="0"/>
        <v>1</v>
      </c>
      <c r="H20" s="10">
        <f t="shared" ref="H20:J20" si="57">D20+K$2</f>
        <v>-8.42821222932925e-5</v>
      </c>
      <c r="I20" s="10">
        <f t="shared" si="57"/>
        <v>-0.000416060783186859</v>
      </c>
      <c r="J20" s="10">
        <f t="shared" si="57"/>
        <v>-0.99999990989497</v>
      </c>
      <c r="K20" s="10">
        <f t="shared" si="2"/>
        <v>1</v>
      </c>
      <c r="L20" s="14">
        <f t="shared" si="3"/>
        <v>191.451540131099</v>
      </c>
      <c r="M20" s="14">
        <f t="shared" si="4"/>
        <v>0</v>
      </c>
      <c r="N20" s="14">
        <f t="shared" si="5"/>
        <v>179.975677279413</v>
      </c>
      <c r="O20" s="10">
        <f t="shared" si="6"/>
        <v>0</v>
      </c>
      <c r="P20" s="10">
        <f>-((SIN(B$2/180*PI())*SIN(A20/180*PI())*SIN(B20/180*PI())-COS(B$2/180*PI())*COS(C20/180*PI())*COS(A20/180*PI())*SIN(B20/180*PI())-COS(B$2/180*PI())*SIN(C20/180*PI())*COS(B20/180*PI())))</f>
        <v>-0.281814163627704</v>
      </c>
      <c r="Q20" s="10">
        <f>-((SIN(B$2/180*PI())*SIN(A20/180*PI())*COS(B20/180*PI())-COS(B$2/180*PI())*COS(C20/180*PI())*COS(A20/180*PI())*COS(B20/180*PI())+COS(B$2/180*PI())*SIN(C20/180*PI())*SIN(B20/180*PI())))</f>
        <v>-0.460519009969138</v>
      </c>
      <c r="R20" s="10">
        <f>(SIN(B$2/180*PI())*COS(A20/180*PI())+COS(B$2/180*PI())*COS(C20/180*PI())*SIN(A20/180*PI()))</f>
        <v>-0.841726213584835</v>
      </c>
      <c r="S20" s="10">
        <f t="shared" si="7"/>
        <v>1</v>
      </c>
      <c r="T20" s="10">
        <f t="shared" ref="T20:V20" si="58">(1-T$2)*P20+W$2</f>
        <v>-0.281814163627704</v>
      </c>
      <c r="U20" s="10">
        <f t="shared" si="58"/>
        <v>-0.460519009969138</v>
      </c>
      <c r="V20" s="10">
        <f t="shared" si="58"/>
        <v>-0.841726213584835</v>
      </c>
      <c r="W20" s="10">
        <f t="shared" si="9"/>
        <v>1</v>
      </c>
      <c r="X20" s="10">
        <f t="shared" si="10"/>
        <v>0.184773071840073</v>
      </c>
      <c r="Y20" s="10">
        <f t="shared" si="11"/>
        <v>-0.507659842603867</v>
      </c>
      <c r="Z20" s="14">
        <f t="shared" si="12"/>
        <v>160</v>
      </c>
      <c r="AA20" s="10">
        <f t="shared" si="23"/>
        <v>0</v>
      </c>
      <c r="AB20" s="10">
        <f t="shared" si="13"/>
        <v>0.540240320477655</v>
      </c>
      <c r="AC20" s="10">
        <f t="shared" si="14"/>
        <v>0.540240320477655</v>
      </c>
      <c r="AD20" s="1">
        <f t="shared" si="15"/>
        <v>57.3</v>
      </c>
      <c r="AE20" s="14">
        <f t="shared" si="16"/>
        <v>211.464507805186</v>
      </c>
      <c r="AF20" s="14">
        <f t="shared" si="17"/>
        <v>211.464507805186</v>
      </c>
      <c r="AG20" s="14">
        <f t="shared" si="18"/>
        <v>0</v>
      </c>
      <c r="AI20" s="21">
        <f t="shared" si="24"/>
        <v>47978.3941743356</v>
      </c>
      <c r="AJ20" s="21">
        <f t="shared" si="25"/>
        <v>26249.5835682409</v>
      </c>
      <c r="AK20" s="21">
        <f t="shared" si="26"/>
        <v>16063.4073267791</v>
      </c>
      <c r="AL20" s="20">
        <f t="shared" si="27"/>
        <v>47978</v>
      </c>
      <c r="AM20" s="20">
        <f t="shared" si="19"/>
        <v>26249</v>
      </c>
      <c r="AN20" s="20">
        <f t="shared" si="20"/>
        <v>16063</v>
      </c>
      <c r="AO20" s="1" t="s">
        <v>46</v>
      </c>
      <c r="AP20" s="1" t="s">
        <v>47</v>
      </c>
      <c r="AR20" s="3" t="str">
        <f t="shared" si="30"/>
        <v>FFFFFFDC,T,600,X,47978,Y,26249,Z,16063,FFAAAAAA</v>
      </c>
    </row>
    <row r="21" s="1" customFormat="1" spans="1:44">
      <c r="A21" s="1">
        <f>A$4</f>
        <v>179.975677279413</v>
      </c>
      <c r="B21" s="1">
        <f>B$4</f>
        <v>191.451540131099</v>
      </c>
      <c r="C21" s="1">
        <v>170</v>
      </c>
      <c r="D21" s="10">
        <f>SIN(A21/180*PI())*SIN(B21/180*PI())*(1-H$2)</f>
        <v>-8.42821222932925e-5</v>
      </c>
      <c r="E21" s="10">
        <f>SIN(A21/180*PI())*COS(B21/180*PI())*(1-I$2)</f>
        <v>-0.000416060783186859</v>
      </c>
      <c r="F21" s="10">
        <f>COS(A21/180*PI())*(1-J$2)</f>
        <v>-0.99999990989497</v>
      </c>
      <c r="G21" s="10">
        <f t="shared" si="0"/>
        <v>1</v>
      </c>
      <c r="H21" s="10">
        <f t="shared" ref="H21:J21" si="59">D21+K$2</f>
        <v>-8.42821222932925e-5</v>
      </c>
      <c r="I21" s="10">
        <f t="shared" si="59"/>
        <v>-0.000416060783186859</v>
      </c>
      <c r="J21" s="10">
        <f t="shared" si="59"/>
        <v>-0.99999990989497</v>
      </c>
      <c r="K21" s="10">
        <f t="shared" si="2"/>
        <v>1</v>
      </c>
      <c r="L21" s="14">
        <f t="shared" si="3"/>
        <v>191.451540131099</v>
      </c>
      <c r="M21" s="14">
        <f t="shared" si="4"/>
        <v>0</v>
      </c>
      <c r="N21" s="14">
        <f t="shared" si="5"/>
        <v>179.975677279413</v>
      </c>
      <c r="O21" s="10">
        <f t="shared" si="6"/>
        <v>0</v>
      </c>
      <c r="P21" s="10">
        <f>-((SIN(B$2/180*PI())*SIN(A21/180*PI())*SIN(B21/180*PI())-COS(B$2/180*PI())*COS(C21/180*PI())*COS(A21/180*PI())*SIN(B21/180*PI())-COS(B$2/180*PI())*SIN(C21/180*PI())*COS(B21/180*PI())))</f>
        <v>-0.197502602891803</v>
      </c>
      <c r="Q21" s="10">
        <f>-((SIN(B$2/180*PI())*SIN(A21/180*PI())*COS(B21/180*PI())-COS(B$2/180*PI())*COS(C21/180*PI())*COS(A21/180*PI())*COS(B21/180*PI())+COS(B$2/180*PI())*SIN(C21/180*PI())*SIN(B21/180*PI())))</f>
        <v>-0.502466202899323</v>
      </c>
      <c r="R21" s="10">
        <f>(SIN(B$2/180*PI())*COS(A21/180*PI())+COS(B$2/180*PI())*COS(C21/180*PI())*SIN(A21/180*PI()))</f>
        <v>-0.841736560210437</v>
      </c>
      <c r="S21" s="10">
        <f t="shared" si="7"/>
        <v>1</v>
      </c>
      <c r="T21" s="10">
        <f t="shared" ref="T21:V21" si="60">(1-T$2)*P21+W$2</f>
        <v>-0.197502602891803</v>
      </c>
      <c r="U21" s="10">
        <f t="shared" si="60"/>
        <v>-0.502466202899323</v>
      </c>
      <c r="V21" s="10">
        <f t="shared" si="60"/>
        <v>-0.841736560210437</v>
      </c>
      <c r="W21" s="10">
        <f t="shared" si="9"/>
        <v>1</v>
      </c>
      <c r="X21" s="10">
        <f t="shared" si="10"/>
        <v>0.0938117471531434</v>
      </c>
      <c r="Y21" s="10">
        <f t="shared" si="11"/>
        <v>-0.532032856096195</v>
      </c>
      <c r="Z21" s="14">
        <f t="shared" si="12"/>
        <v>170</v>
      </c>
      <c r="AA21" s="10">
        <f t="shared" si="23"/>
        <v>0</v>
      </c>
      <c r="AB21" s="10">
        <f t="shared" si="13"/>
        <v>0.540240320477655</v>
      </c>
      <c r="AC21" s="10">
        <f t="shared" si="14"/>
        <v>0.540240320477655</v>
      </c>
      <c r="AD21" s="1">
        <f t="shared" si="15"/>
        <v>57.3</v>
      </c>
      <c r="AE21" s="14">
        <f t="shared" si="16"/>
        <v>201.458124228925</v>
      </c>
      <c r="AF21" s="14">
        <f t="shared" si="17"/>
        <v>201.458124228925</v>
      </c>
      <c r="AG21" s="14">
        <f t="shared" si="18"/>
        <v>0</v>
      </c>
      <c r="AI21" s="21">
        <f t="shared" si="24"/>
        <v>47978.9839319949</v>
      </c>
      <c r="AJ21" s="21">
        <f t="shared" si="25"/>
        <v>28640.5735652614</v>
      </c>
      <c r="AK21" s="21">
        <f t="shared" si="26"/>
        <v>11257.6483648328</v>
      </c>
      <c r="AL21" s="20">
        <f t="shared" si="27"/>
        <v>47978</v>
      </c>
      <c r="AM21" s="20">
        <f t="shared" si="19"/>
        <v>28640</v>
      </c>
      <c r="AN21" s="20">
        <f t="shared" si="20"/>
        <v>11257</v>
      </c>
      <c r="AO21" s="1" t="s">
        <v>46</v>
      </c>
      <c r="AP21" s="1" t="s">
        <v>47</v>
      </c>
      <c r="AR21" s="3" t="str">
        <f t="shared" si="30"/>
        <v>FFFFFFDC,T,600,X,47978,Y,28640,Z,11257,FFAAAAAA</v>
      </c>
    </row>
    <row r="22" s="1" customFormat="1" spans="1:44">
      <c r="A22" s="1">
        <f>A$4</f>
        <v>179.975677279413</v>
      </c>
      <c r="B22" s="1">
        <f>B$4</f>
        <v>191.451540131099</v>
      </c>
      <c r="C22" s="1">
        <v>180</v>
      </c>
      <c r="D22" s="10">
        <f>SIN(A22/180*PI())*SIN(B22/180*PI())*(1-H$2)</f>
        <v>-8.42821222932925e-5</v>
      </c>
      <c r="E22" s="10">
        <f>SIN(A22/180*PI())*COS(B22/180*PI())*(1-I$2)</f>
        <v>-0.000416060783186859</v>
      </c>
      <c r="F22" s="10">
        <f>COS(A22/180*PI())*(1-J$2)</f>
        <v>-0.99999990989497</v>
      </c>
      <c r="G22" s="10">
        <f t="shared" si="0"/>
        <v>1</v>
      </c>
      <c r="H22" s="10">
        <f t="shared" ref="H22:J22" si="61">D22+K$2</f>
        <v>-8.42821222932925e-5</v>
      </c>
      <c r="I22" s="10">
        <f t="shared" si="61"/>
        <v>-0.000416060783186859</v>
      </c>
      <c r="J22" s="10">
        <f t="shared" si="61"/>
        <v>-0.99999990989497</v>
      </c>
      <c r="K22" s="10">
        <f t="shared" si="2"/>
        <v>1</v>
      </c>
      <c r="L22" s="14">
        <f t="shared" si="3"/>
        <v>191.451540131099</v>
      </c>
      <c r="M22" s="14">
        <f t="shared" si="4"/>
        <v>0</v>
      </c>
      <c r="N22" s="14">
        <f t="shared" si="5"/>
        <v>179.975677279413</v>
      </c>
      <c r="O22" s="10">
        <f t="shared" si="6"/>
        <v>0</v>
      </c>
      <c r="P22" s="10">
        <f>-((SIN(B$2/180*PI())*SIN(A22/180*PI())*SIN(B22/180*PI())-COS(B$2/180*PI())*COS(C22/180*PI())*COS(A22/180*PI())*SIN(B22/180*PI())-COS(B$2/180*PI())*SIN(C22/180*PI())*COS(B22/180*PI())))</f>
        <v>-0.107187870508764</v>
      </c>
      <c r="Q22" s="10">
        <f>-((SIN(B$2/180*PI())*SIN(A22/180*PI())*COS(B22/180*PI())-COS(B$2/180*PI())*COS(C22/180*PI())*COS(A22/180*PI())*COS(B22/180*PI())+COS(B$2/180*PI())*SIN(C22/180*PI())*SIN(B22/180*PI())))</f>
        <v>-0.529135576306638</v>
      </c>
      <c r="R22" s="10">
        <f>(SIN(B$2/180*PI())*COS(A22/180*PI())+COS(B$2/180*PI())*COS(C22/180*PI())*SIN(A22/180*PI()))</f>
        <v>-0.841740044373819</v>
      </c>
      <c r="S22" s="10">
        <f t="shared" si="7"/>
        <v>1</v>
      </c>
      <c r="T22" s="10">
        <f t="shared" ref="T22:V22" si="62">(1-T$2)*P22+W$2</f>
        <v>-0.107187870508764</v>
      </c>
      <c r="U22" s="10">
        <f t="shared" si="62"/>
        <v>-0.529135576306638</v>
      </c>
      <c r="V22" s="10">
        <f t="shared" si="62"/>
        <v>-0.841740044373819</v>
      </c>
      <c r="W22" s="10">
        <f t="shared" si="9"/>
        <v>1</v>
      </c>
      <c r="X22" s="10">
        <f t="shared" si="10"/>
        <v>0</v>
      </c>
      <c r="Y22" s="10">
        <f t="shared" si="11"/>
        <v>-0.540240320477655</v>
      </c>
      <c r="Z22" s="14">
        <f t="shared" si="12"/>
        <v>180</v>
      </c>
      <c r="AA22" s="10">
        <f t="shared" si="23"/>
        <v>0</v>
      </c>
      <c r="AB22" s="10">
        <f t="shared" si="13"/>
        <v>0.540240320477655</v>
      </c>
      <c r="AC22" s="10">
        <f t="shared" si="14"/>
        <v>0.540240320477655</v>
      </c>
      <c r="AD22" s="1">
        <f t="shared" si="15"/>
        <v>57.3</v>
      </c>
      <c r="AE22" s="14">
        <f t="shared" si="16"/>
        <v>191.451540131099</v>
      </c>
      <c r="AF22" s="14">
        <f t="shared" si="17"/>
        <v>191.451540131099</v>
      </c>
      <c r="AG22" s="14">
        <f t="shared" si="18"/>
        <v>0</v>
      </c>
      <c r="AI22" s="20">
        <f t="shared" si="24"/>
        <v>47979.1825293077</v>
      </c>
      <c r="AJ22" s="20">
        <f t="shared" si="25"/>
        <v>30160.7278494784</v>
      </c>
      <c r="AK22" s="20">
        <f t="shared" si="26"/>
        <v>6109.70861899955</v>
      </c>
      <c r="AL22" s="20">
        <f t="shared" si="27"/>
        <v>47979</v>
      </c>
      <c r="AM22" s="20">
        <f t="shared" si="19"/>
        <v>30160</v>
      </c>
      <c r="AN22" s="20">
        <f t="shared" si="20"/>
        <v>6109</v>
      </c>
      <c r="AO22" s="1" t="s">
        <v>46</v>
      </c>
      <c r="AP22" s="1" t="s">
        <v>47</v>
      </c>
      <c r="AR22" s="23" t="str">
        <f t="shared" si="30"/>
        <v>FFFFFFDC,T,600,X,47979,Y,30160,Z,6109,FFAAAAAA</v>
      </c>
    </row>
    <row r="23" s="1" customFormat="1" spans="1:44">
      <c r="A23" s="1">
        <f>A$4</f>
        <v>179.975677279413</v>
      </c>
      <c r="B23" s="1">
        <f>B$4</f>
        <v>191.451540131099</v>
      </c>
      <c r="C23" s="1">
        <v>190</v>
      </c>
      <c r="D23" s="10">
        <f>SIN(A23/180*PI())*SIN(B23/180*PI())*(1-H$2)</f>
        <v>-8.42821222932925e-5</v>
      </c>
      <c r="E23" s="10">
        <f>SIN(A23/180*PI())*COS(B23/180*PI())*(1-I$2)</f>
        <v>-0.000416060783186859</v>
      </c>
      <c r="F23" s="10">
        <f>COS(A23/180*PI())*(1-J$2)</f>
        <v>-0.99999990989497</v>
      </c>
      <c r="G23" s="10">
        <f t="shared" si="0"/>
        <v>1</v>
      </c>
      <c r="H23" s="10">
        <f t="shared" ref="H23:J23" si="63">D23+K$2</f>
        <v>-8.42821222932925e-5</v>
      </c>
      <c r="I23" s="10">
        <f t="shared" si="63"/>
        <v>-0.000416060783186859</v>
      </c>
      <c r="J23" s="10">
        <f t="shared" si="63"/>
        <v>-0.99999990989497</v>
      </c>
      <c r="K23" s="10">
        <f t="shared" si="2"/>
        <v>1</v>
      </c>
      <c r="L23" s="14">
        <f t="shared" si="3"/>
        <v>191.451540131099</v>
      </c>
      <c r="M23" s="14">
        <f t="shared" si="4"/>
        <v>0</v>
      </c>
      <c r="N23" s="14">
        <f t="shared" si="5"/>
        <v>179.975677279413</v>
      </c>
      <c r="O23" s="10">
        <f t="shared" si="6"/>
        <v>0</v>
      </c>
      <c r="P23" s="10">
        <f>-((SIN(B$2/180*PI())*SIN(A23/180*PI())*SIN(B23/180*PI())-COS(B$2/180*PI())*COS(C23/180*PI())*COS(A23/180*PI())*SIN(B23/180*PI())-COS(B$2/180*PI())*SIN(C23/180*PI())*COS(B23/180*PI())))</f>
        <v>-0.0136141339205846</v>
      </c>
      <c r="Q23" s="10">
        <f>-((SIN(B$2/180*PI())*SIN(A23/180*PI())*COS(B23/180*PI())-COS(B$2/180*PI())*COS(C23/180*PI())*COS(A23/180*PI())*COS(B23/180*PI())+COS(B$2/180*PI())*SIN(C23/180*PI())*SIN(B23/180*PI())))</f>
        <v>-0.539716794775457</v>
      </c>
      <c r="R23" s="10">
        <f>(SIN(B$2/180*PI())*COS(A23/180*PI())+COS(B$2/180*PI())*COS(C23/180*PI())*SIN(A23/180*PI()))</f>
        <v>-0.841736560210437</v>
      </c>
      <c r="S23" s="10">
        <f t="shared" si="7"/>
        <v>1</v>
      </c>
      <c r="T23" s="10">
        <f t="shared" ref="T23:V23" si="64">(1-T$2)*P23+W$2</f>
        <v>-0.0136141339205846</v>
      </c>
      <c r="U23" s="10">
        <f t="shared" si="64"/>
        <v>-0.539716794775457</v>
      </c>
      <c r="V23" s="10">
        <f t="shared" si="64"/>
        <v>-0.841736560210437</v>
      </c>
      <c r="W23" s="10">
        <f t="shared" si="9"/>
        <v>1</v>
      </c>
      <c r="X23" s="10">
        <f t="shared" si="10"/>
        <v>-0.0938117471531433</v>
      </c>
      <c r="Y23" s="10">
        <f t="shared" si="11"/>
        <v>-0.532032856096195</v>
      </c>
      <c r="Z23" s="14">
        <f t="shared" si="12"/>
        <v>190</v>
      </c>
      <c r="AA23" s="10">
        <f t="shared" si="23"/>
        <v>0</v>
      </c>
      <c r="AB23" s="10">
        <f t="shared" si="13"/>
        <v>0.540240320477656</v>
      </c>
      <c r="AC23" s="10">
        <f t="shared" si="14"/>
        <v>0.540240320477656</v>
      </c>
      <c r="AD23" s="1">
        <f t="shared" si="15"/>
        <v>57.3</v>
      </c>
      <c r="AE23" s="14">
        <f t="shared" si="16"/>
        <v>181.444956033273</v>
      </c>
      <c r="AF23" s="14">
        <f t="shared" si="17"/>
        <v>181.444956033273</v>
      </c>
      <c r="AG23" s="14">
        <f t="shared" si="18"/>
        <v>0</v>
      </c>
      <c r="AI23" s="21">
        <f t="shared" si="24"/>
        <v>47978.9839319949</v>
      </c>
      <c r="AJ23" s="21">
        <f t="shared" si="25"/>
        <v>30763.8573022011</v>
      </c>
      <c r="AK23" s="21">
        <f t="shared" si="26"/>
        <v>776.005633473324</v>
      </c>
      <c r="AL23" s="20">
        <f t="shared" si="27"/>
        <v>47978</v>
      </c>
      <c r="AM23" s="20">
        <f t="shared" si="19"/>
        <v>30763</v>
      </c>
      <c r="AN23" s="20">
        <f t="shared" si="20"/>
        <v>776</v>
      </c>
      <c r="AO23" s="1" t="s">
        <v>46</v>
      </c>
      <c r="AP23" s="1" t="s">
        <v>47</v>
      </c>
      <c r="AR23" s="3" t="str">
        <f t="shared" si="30"/>
        <v>FFFFFFDC,T,600,X,47978,Y,30763,Z,776,FFAAAAAA</v>
      </c>
    </row>
    <row r="24" s="1" customFormat="1" spans="1:44">
      <c r="A24" s="1">
        <f>A$4</f>
        <v>179.975677279413</v>
      </c>
      <c r="B24" s="1">
        <f>B$4</f>
        <v>191.451540131099</v>
      </c>
      <c r="C24" s="1">
        <v>200</v>
      </c>
      <c r="D24" s="10">
        <f>SIN(A24/180*PI())*SIN(B24/180*PI())*(1-H$2)</f>
        <v>-8.42821222932925e-5</v>
      </c>
      <c r="E24" s="10">
        <f>SIN(A24/180*PI())*COS(B24/180*PI())*(1-I$2)</f>
        <v>-0.000416060783186859</v>
      </c>
      <c r="F24" s="10">
        <f>COS(A24/180*PI())*(1-J$2)</f>
        <v>-0.99999990989497</v>
      </c>
      <c r="G24" s="10">
        <f t="shared" si="0"/>
        <v>1</v>
      </c>
      <c r="H24" s="10">
        <f t="shared" ref="H24:J24" si="65">D24+K$2</f>
        <v>-8.42821222932925e-5</v>
      </c>
      <c r="I24" s="10">
        <f t="shared" si="65"/>
        <v>-0.000416060783186859</v>
      </c>
      <c r="J24" s="10">
        <f t="shared" si="65"/>
        <v>-0.99999990989497</v>
      </c>
      <c r="K24" s="10">
        <f t="shared" si="2"/>
        <v>1</v>
      </c>
      <c r="L24" s="14">
        <f t="shared" si="3"/>
        <v>191.451540131099</v>
      </c>
      <c r="M24" s="14">
        <f t="shared" si="4"/>
        <v>0</v>
      </c>
      <c r="N24" s="14">
        <f t="shared" si="5"/>
        <v>179.975677279413</v>
      </c>
      <c r="O24" s="10">
        <f t="shared" si="6"/>
        <v>0</v>
      </c>
      <c r="P24" s="10">
        <f>-((SIN(B$2/180*PI())*SIN(A24/180*PI())*SIN(B24/180*PI())-COS(B$2/180*PI())*COS(C24/180*PI())*COS(A24/180*PI())*SIN(B24/180*PI())-COS(B$2/180*PI())*SIN(C24/180*PI())*COS(B24/180*PI())))</f>
        <v>0.080375416237098</v>
      </c>
      <c r="Q24" s="10">
        <f>-((SIN(B$2/180*PI())*SIN(A24/180*PI())*COS(B24/180*PI())-COS(B$2/180*PI())*COS(C24/180*PI())*COS(A24/180*PI())*COS(B24/180*PI())+COS(B$2/180*PI())*SIN(C24/180*PI())*SIN(B24/180*PI())))</f>
        <v>-0.53388835333696</v>
      </c>
      <c r="R24" s="10">
        <f>(SIN(B$2/180*PI())*COS(A24/180*PI())+COS(B$2/180*PI())*COS(C24/180*PI())*SIN(A24/180*PI()))</f>
        <v>-0.841726213584835</v>
      </c>
      <c r="S24" s="10">
        <f t="shared" si="7"/>
        <v>1</v>
      </c>
      <c r="T24" s="10">
        <f t="shared" ref="T24:V24" si="66">(1-T$2)*P24+W$2</f>
        <v>0.080375416237098</v>
      </c>
      <c r="U24" s="10">
        <f t="shared" si="66"/>
        <v>-0.53388835333696</v>
      </c>
      <c r="V24" s="10">
        <f t="shared" si="66"/>
        <v>-0.841726213584835</v>
      </c>
      <c r="W24" s="10">
        <f t="shared" si="9"/>
        <v>1</v>
      </c>
      <c r="X24" s="10">
        <f t="shared" si="10"/>
        <v>-0.184773071840073</v>
      </c>
      <c r="Y24" s="10">
        <f t="shared" si="11"/>
        <v>-0.507659842603867</v>
      </c>
      <c r="Z24" s="14">
        <f t="shared" si="12"/>
        <v>200</v>
      </c>
      <c r="AA24" s="10">
        <f t="shared" si="23"/>
        <v>0</v>
      </c>
      <c r="AB24" s="10">
        <f t="shared" si="13"/>
        <v>0.540240320477655</v>
      </c>
      <c r="AC24" s="10">
        <f t="shared" si="14"/>
        <v>0.540240320477655</v>
      </c>
      <c r="AD24" s="1">
        <f t="shared" si="15"/>
        <v>57.3</v>
      </c>
      <c r="AE24" s="14">
        <f t="shared" si="16"/>
        <v>171.438572457012</v>
      </c>
      <c r="AF24" s="14">
        <f t="shared" si="17"/>
        <v>171.438572457012</v>
      </c>
      <c r="AG24" s="14">
        <f t="shared" si="18"/>
        <v>0</v>
      </c>
      <c r="AI24" s="21">
        <f t="shared" si="24"/>
        <v>47978.3941743356</v>
      </c>
      <c r="AJ24" s="21">
        <f t="shared" si="25"/>
        <v>30431.6361402067</v>
      </c>
      <c r="AK24" s="21">
        <f t="shared" si="26"/>
        <v>-4581.39872551458</v>
      </c>
      <c r="AL24" s="20">
        <f t="shared" si="27"/>
        <v>47978</v>
      </c>
      <c r="AM24" s="20">
        <f t="shared" si="19"/>
        <v>30431</v>
      </c>
      <c r="AN24" s="20">
        <f t="shared" si="20"/>
        <v>-4581</v>
      </c>
      <c r="AO24" s="1" t="s">
        <v>46</v>
      </c>
      <c r="AP24" s="1" t="s">
        <v>47</v>
      </c>
      <c r="AR24" s="3" t="str">
        <f t="shared" si="30"/>
        <v>FFFFFFDC,T,600,X,47978,Y,30431,Z,-4581,FFAAAAAA</v>
      </c>
    </row>
    <row r="25" s="1" customFormat="1" spans="1:44">
      <c r="A25" s="1">
        <f>A$4</f>
        <v>179.975677279413</v>
      </c>
      <c r="B25" s="1">
        <f>B$4</f>
        <v>191.451540131099</v>
      </c>
      <c r="C25" s="1">
        <v>210</v>
      </c>
      <c r="D25" s="10">
        <f>SIN(A25/180*PI())*SIN(B25/180*PI())*(1-H$2)</f>
        <v>-8.42821222932925e-5</v>
      </c>
      <c r="E25" s="10">
        <f>SIN(A25/180*PI())*COS(B25/180*PI())*(1-I$2)</f>
        <v>-0.000416060783186859</v>
      </c>
      <c r="F25" s="10">
        <f>COS(A25/180*PI())*(1-J$2)</f>
        <v>-0.99999990989497</v>
      </c>
      <c r="G25" s="10">
        <f t="shared" si="0"/>
        <v>1</v>
      </c>
      <c r="H25" s="10">
        <f t="shared" ref="H25:J25" si="67">D25+K$2</f>
        <v>-8.42821222932925e-5</v>
      </c>
      <c r="I25" s="10">
        <f t="shared" si="67"/>
        <v>-0.000416060783186859</v>
      </c>
      <c r="J25" s="10">
        <f t="shared" si="67"/>
        <v>-0.99999990989497</v>
      </c>
      <c r="K25" s="10">
        <f t="shared" si="2"/>
        <v>1</v>
      </c>
      <c r="L25" s="14">
        <f t="shared" si="3"/>
        <v>191.451540131099</v>
      </c>
      <c r="M25" s="14">
        <f t="shared" si="4"/>
        <v>0</v>
      </c>
      <c r="N25" s="14">
        <f t="shared" si="5"/>
        <v>179.975677279413</v>
      </c>
      <c r="O25" s="10">
        <f t="shared" si="6"/>
        <v>0</v>
      </c>
      <c r="P25" s="10">
        <f>-((SIN(B$2/180*PI())*SIN(A25/180*PI())*SIN(B25/180*PI())-COS(B$2/180*PI())*COS(C25/180*PI())*COS(A25/180*PI())*SIN(B25/180*PI())-COS(B$2/180*PI())*SIN(C25/180*PI())*COS(B25/180*PI())))</f>
        <v>0.17192495504375</v>
      </c>
      <c r="Q25" s="10">
        <f>-((SIN(B$2/180*PI())*SIN(A25/180*PI())*COS(B25/180*PI())-COS(B$2/180*PI())*COS(C25/180*PI())*COS(A25/180*PI())*COS(B25/180*PI())+COS(B$2/180*PI())*SIN(C25/180*PI())*SIN(B25/180*PI())))</f>
        <v>-0.511827346234921</v>
      </c>
      <c r="R25" s="10">
        <f>(SIN(B$2/180*PI())*COS(A25/180*PI())+COS(B$2/180*PI())*COS(C25/180*PI())*SIN(A25/180*PI()))</f>
        <v>-0.841709318873994</v>
      </c>
      <c r="S25" s="10">
        <f t="shared" si="7"/>
        <v>1</v>
      </c>
      <c r="T25" s="10">
        <f t="shared" ref="T25:V25" si="68">(1-T$2)*P25+W$2</f>
        <v>0.17192495504375</v>
      </c>
      <c r="U25" s="10">
        <f t="shared" si="68"/>
        <v>-0.511827346234921</v>
      </c>
      <c r="V25" s="10">
        <f t="shared" si="68"/>
        <v>-0.841709318873994</v>
      </c>
      <c r="W25" s="10">
        <f t="shared" si="9"/>
        <v>1</v>
      </c>
      <c r="X25" s="10">
        <f t="shared" si="10"/>
        <v>-0.270120160238828</v>
      </c>
      <c r="Y25" s="10">
        <f t="shared" si="11"/>
        <v>-0.467861841682296</v>
      </c>
      <c r="Z25" s="14">
        <f t="shared" si="12"/>
        <v>210</v>
      </c>
      <c r="AA25" s="10">
        <f t="shared" si="23"/>
        <v>0</v>
      </c>
      <c r="AB25" s="10">
        <f t="shared" si="13"/>
        <v>0.540240320477655</v>
      </c>
      <c r="AC25" s="10">
        <f t="shared" si="14"/>
        <v>0.540240320477655</v>
      </c>
      <c r="AD25" s="1">
        <f t="shared" si="15"/>
        <v>57.3</v>
      </c>
      <c r="AE25" s="14">
        <f t="shared" si="16"/>
        <v>161.432583774671</v>
      </c>
      <c r="AF25" s="14">
        <f t="shared" si="17"/>
        <v>161.432583774671</v>
      </c>
      <c r="AG25" s="14">
        <f t="shared" si="18"/>
        <v>0</v>
      </c>
      <c r="AI25" s="20">
        <f t="shared" si="24"/>
        <v>47977.4311758177</v>
      </c>
      <c r="AJ25" s="20">
        <f t="shared" si="25"/>
        <v>29174.1587353905</v>
      </c>
      <c r="AK25" s="20">
        <f t="shared" si="26"/>
        <v>-9799.72243749378</v>
      </c>
      <c r="AL25" s="20">
        <f t="shared" si="27"/>
        <v>47977</v>
      </c>
      <c r="AM25" s="20">
        <f t="shared" si="19"/>
        <v>29174</v>
      </c>
      <c r="AN25" s="20">
        <f t="shared" si="20"/>
        <v>-9799</v>
      </c>
      <c r="AO25" s="1" t="s">
        <v>46</v>
      </c>
      <c r="AP25" s="1" t="s">
        <v>47</v>
      </c>
      <c r="AR25" s="23" t="str">
        <f t="shared" si="30"/>
        <v>FFFFFFDC,T,600,X,47977,Y,29174,Z,-9799,FFAAAAAA</v>
      </c>
    </row>
    <row r="26" s="1" customFormat="1" spans="1:44">
      <c r="A26" s="1">
        <f>A$4</f>
        <v>179.975677279413</v>
      </c>
      <c r="B26" s="1">
        <f>B$4</f>
        <v>191.451540131099</v>
      </c>
      <c r="C26" s="1">
        <v>220</v>
      </c>
      <c r="D26" s="10">
        <f>SIN(A26/180*PI())*SIN(B26/180*PI())*(1-H$2)</f>
        <v>-8.42821222932925e-5</v>
      </c>
      <c r="E26" s="10">
        <f>SIN(A26/180*PI())*COS(B26/180*PI())*(1-I$2)</f>
        <v>-0.000416060783186859</v>
      </c>
      <c r="F26" s="10">
        <f>COS(A26/180*PI())*(1-J$2)</f>
        <v>-0.99999990989497</v>
      </c>
      <c r="G26" s="10">
        <f t="shared" si="0"/>
        <v>1</v>
      </c>
      <c r="H26" s="10">
        <f t="shared" ref="H26:J26" si="69">D26+K$2</f>
        <v>-8.42821222932925e-5</v>
      </c>
      <c r="I26" s="10">
        <f t="shared" si="69"/>
        <v>-0.000416060783186859</v>
      </c>
      <c r="J26" s="10">
        <f t="shared" si="69"/>
        <v>-0.99999990989497</v>
      </c>
      <c r="K26" s="10">
        <f t="shared" si="2"/>
        <v>1</v>
      </c>
      <c r="L26" s="14">
        <f t="shared" si="3"/>
        <v>191.451540131099</v>
      </c>
      <c r="M26" s="14">
        <f t="shared" si="4"/>
        <v>0</v>
      </c>
      <c r="N26" s="14">
        <f t="shared" si="5"/>
        <v>179.975677279413</v>
      </c>
      <c r="O26" s="10">
        <f t="shared" si="6"/>
        <v>0</v>
      </c>
      <c r="P26" s="10">
        <f>-((SIN(B$2/180*PI())*SIN(A26/180*PI())*SIN(B26/180*PI())-COS(B$2/180*PI())*COS(C26/180*PI())*COS(A26/180*PI())*SIN(B26/180*PI())-COS(B$2/180*PI())*SIN(C26/180*PI())*COS(B26/180*PI())))</f>
        <v>0.258252796089034</v>
      </c>
      <c r="Q26" s="10">
        <f>-((SIN(B$2/180*PI())*SIN(A26/180*PI())*COS(B26/180*PI())-COS(B$2/180*PI())*COS(C26/180*PI())*COS(A26/180*PI())*COS(B26/180*PI())+COS(B$2/180*PI())*SIN(C26/180*PI())*SIN(B26/180*PI())))</f>
        <v>-0.474204086006727</v>
      </c>
      <c r="R26" s="10">
        <f>(SIN(B$2/180*PI())*COS(A26/180*PI())+COS(B$2/180*PI())*COS(C26/180*PI())*SIN(A26/180*PI()))</f>
        <v>-0.841686389415155</v>
      </c>
      <c r="S26" s="10">
        <f t="shared" si="7"/>
        <v>1</v>
      </c>
      <c r="T26" s="10">
        <f t="shared" ref="T26:V26" si="70">(1-T$2)*P26+W$2</f>
        <v>0.258252796089034</v>
      </c>
      <c r="U26" s="10">
        <f t="shared" si="70"/>
        <v>-0.474204086006727</v>
      </c>
      <c r="V26" s="10">
        <f t="shared" si="70"/>
        <v>-0.841686389415155</v>
      </c>
      <c r="W26" s="10">
        <f t="shared" si="9"/>
        <v>1</v>
      </c>
      <c r="X26" s="10">
        <f t="shared" si="10"/>
        <v>-0.347259784256122</v>
      </c>
      <c r="Y26" s="10">
        <f t="shared" si="11"/>
        <v>-0.413848095450724</v>
      </c>
      <c r="Z26" s="14">
        <f t="shared" si="12"/>
        <v>220</v>
      </c>
      <c r="AA26" s="10">
        <f t="shared" si="23"/>
        <v>0</v>
      </c>
      <c r="AB26" s="10">
        <f t="shared" si="13"/>
        <v>0.540240320477655</v>
      </c>
      <c r="AC26" s="10">
        <f t="shared" si="14"/>
        <v>0.540240320477655</v>
      </c>
      <c r="AD26" s="1">
        <f t="shared" si="15"/>
        <v>57.3</v>
      </c>
      <c r="AE26" s="14">
        <f t="shared" si="16"/>
        <v>151.427172253868</v>
      </c>
      <c r="AF26" s="14">
        <f t="shared" si="17"/>
        <v>151.427172253868</v>
      </c>
      <c r="AG26" s="14">
        <f t="shared" si="18"/>
        <v>0</v>
      </c>
      <c r="AI26" s="21">
        <f t="shared" si="24"/>
        <v>47976.1241966638</v>
      </c>
      <c r="AJ26" s="21">
        <f t="shared" si="25"/>
        <v>27029.6329023835</v>
      </c>
      <c r="AK26" s="21">
        <f t="shared" si="26"/>
        <v>-14720.4093770749</v>
      </c>
      <c r="AL26" s="20">
        <f t="shared" si="27"/>
        <v>47976</v>
      </c>
      <c r="AM26" s="20">
        <f t="shared" si="19"/>
        <v>27029</v>
      </c>
      <c r="AN26" s="20">
        <f t="shared" si="20"/>
        <v>-14720</v>
      </c>
      <c r="AO26" s="1" t="s">
        <v>46</v>
      </c>
      <c r="AP26" s="1" t="s">
        <v>47</v>
      </c>
      <c r="AR26" s="3" t="str">
        <f t="shared" si="30"/>
        <v>FFFFFFDC,T,600,X,47976,Y,27029,Z,-14720,FFAAAAAA</v>
      </c>
    </row>
    <row r="27" s="1" customFormat="1" spans="1:44">
      <c r="A27" s="1">
        <f>A$4</f>
        <v>179.975677279413</v>
      </c>
      <c r="B27" s="1">
        <f>B$4</f>
        <v>191.451540131099</v>
      </c>
      <c r="C27" s="1">
        <v>230</v>
      </c>
      <c r="D27" s="10">
        <f>SIN(A27/180*PI())*SIN(B27/180*PI())*(1-H$2)</f>
        <v>-8.42821222932925e-5</v>
      </c>
      <c r="E27" s="10">
        <f>SIN(A27/180*PI())*COS(B27/180*PI())*(1-I$2)</f>
        <v>-0.000416060783186859</v>
      </c>
      <c r="F27" s="10">
        <f>COS(A27/180*PI())*(1-J$2)</f>
        <v>-0.99999990989497</v>
      </c>
      <c r="G27" s="10">
        <f t="shared" si="0"/>
        <v>1</v>
      </c>
      <c r="H27" s="10">
        <f t="shared" ref="H27:J27" si="71">D27+K$2</f>
        <v>-8.42821222932925e-5</v>
      </c>
      <c r="I27" s="10">
        <f t="shared" si="71"/>
        <v>-0.000416060783186859</v>
      </c>
      <c r="J27" s="10">
        <f t="shared" si="71"/>
        <v>-0.99999990989497</v>
      </c>
      <c r="K27" s="10">
        <f t="shared" si="2"/>
        <v>1</v>
      </c>
      <c r="L27" s="14">
        <f t="shared" si="3"/>
        <v>191.451540131099</v>
      </c>
      <c r="M27" s="14">
        <f t="shared" si="4"/>
        <v>0</v>
      </c>
      <c r="N27" s="14">
        <f t="shared" si="5"/>
        <v>179.975677279413</v>
      </c>
      <c r="O27" s="10">
        <f t="shared" si="6"/>
        <v>0</v>
      </c>
      <c r="P27" s="10">
        <f>-((SIN(B$2/180*PI())*SIN(A27/180*PI())*SIN(B27/180*PI())-COS(B$2/180*PI())*COS(C27/180*PI())*COS(A27/180*PI())*SIN(B27/180*PI())-COS(B$2/180*PI())*SIN(C27/180*PI())*COS(B27/180*PI())))</f>
        <v>0.336735911606784</v>
      </c>
      <c r="Q27" s="10">
        <f>-((SIN(B$2/180*PI())*SIN(A27/180*PI())*COS(B27/180*PI())-COS(B$2/180*PI())*COS(C27/180*PI())*COS(A27/180*PI())*COS(B27/180*PI())+COS(B$2/180*PI())*SIN(C27/180*PI())*SIN(B27/180*PI())))</f>
        <v>-0.422161736376125</v>
      </c>
      <c r="R27" s="10">
        <f>(SIN(B$2/180*PI())*COS(A27/180*PI())+COS(B$2/180*PI())*COS(C27/180*PI())*SIN(A27/180*PI()))</f>
        <v>-0.841658121908322</v>
      </c>
      <c r="S27" s="10">
        <f t="shared" si="7"/>
        <v>1</v>
      </c>
      <c r="T27" s="10">
        <f t="shared" ref="T27:V27" si="72">(1-T$2)*P27+W$2</f>
        <v>0.336735911606784</v>
      </c>
      <c r="U27" s="10">
        <f t="shared" si="72"/>
        <v>-0.422161736376125</v>
      </c>
      <c r="V27" s="10">
        <f t="shared" si="72"/>
        <v>-0.841658121908322</v>
      </c>
      <c r="W27" s="10">
        <f t="shared" si="9"/>
        <v>1</v>
      </c>
      <c r="X27" s="10">
        <f t="shared" si="10"/>
        <v>-0.413848095450723</v>
      </c>
      <c r="Y27" s="10">
        <f t="shared" si="11"/>
        <v>-0.347259784256122</v>
      </c>
      <c r="Z27" s="14">
        <f t="shared" si="12"/>
        <v>230</v>
      </c>
      <c r="AA27" s="10">
        <f t="shared" si="23"/>
        <v>0</v>
      </c>
      <c r="AB27" s="10">
        <f t="shared" si="13"/>
        <v>0.540240320477655</v>
      </c>
      <c r="AC27" s="10">
        <f t="shared" si="14"/>
        <v>0.540240320477655</v>
      </c>
      <c r="AD27" s="1">
        <f t="shared" si="15"/>
        <v>57.3</v>
      </c>
      <c r="AE27" s="14">
        <f t="shared" si="16"/>
        <v>141.422502482612</v>
      </c>
      <c r="AF27" s="14">
        <f t="shared" si="17"/>
        <v>141.422502482612</v>
      </c>
      <c r="AG27" s="14">
        <f t="shared" si="18"/>
        <v>0</v>
      </c>
      <c r="AI27" s="21">
        <f t="shared" si="24"/>
        <v>47974.5129487743</v>
      </c>
      <c r="AJ27" s="21">
        <f t="shared" si="25"/>
        <v>24063.2189734391</v>
      </c>
      <c r="AK27" s="21">
        <f t="shared" si="26"/>
        <v>-19193.9469615867</v>
      </c>
      <c r="AL27" s="20">
        <f t="shared" si="27"/>
        <v>47974</v>
      </c>
      <c r="AM27" s="20">
        <f t="shared" si="19"/>
        <v>24063</v>
      </c>
      <c r="AN27" s="20">
        <f t="shared" si="20"/>
        <v>-19193</v>
      </c>
      <c r="AO27" s="1" t="s">
        <v>46</v>
      </c>
      <c r="AP27" s="1" t="s">
        <v>47</v>
      </c>
      <c r="AR27" s="3" t="str">
        <f t="shared" si="30"/>
        <v>FFFFFFDC,T,600,X,47974,Y,24063,Z,-19193,FFAAAAAA</v>
      </c>
    </row>
    <row r="28" s="1" customFormat="1" spans="1:44">
      <c r="A28" s="1">
        <f>A$4</f>
        <v>179.975677279413</v>
      </c>
      <c r="B28" s="1">
        <f>B$4</f>
        <v>191.451540131099</v>
      </c>
      <c r="C28" s="1">
        <v>240</v>
      </c>
      <c r="D28" s="10">
        <f>SIN(A28/180*PI())*SIN(B28/180*PI())*(1-H$2)</f>
        <v>-8.42821222932925e-5</v>
      </c>
      <c r="E28" s="10">
        <f>SIN(A28/180*PI())*COS(B28/180*PI())*(1-I$2)</f>
        <v>-0.000416060783186859</v>
      </c>
      <c r="F28" s="10">
        <f>COS(A28/180*PI())*(1-J$2)</f>
        <v>-0.99999990989497</v>
      </c>
      <c r="G28" s="10">
        <f t="shared" si="0"/>
        <v>1</v>
      </c>
      <c r="H28" s="10">
        <f t="shared" ref="H28:J28" si="73">D28+K$2</f>
        <v>-8.42821222932925e-5</v>
      </c>
      <c r="I28" s="10">
        <f t="shared" si="73"/>
        <v>-0.000416060783186859</v>
      </c>
      <c r="J28" s="10">
        <f t="shared" si="73"/>
        <v>-0.99999990989497</v>
      </c>
      <c r="K28" s="10">
        <f t="shared" si="2"/>
        <v>1</v>
      </c>
      <c r="L28" s="14">
        <f t="shared" si="3"/>
        <v>191.451540131099</v>
      </c>
      <c r="M28" s="14">
        <f t="shared" si="4"/>
        <v>0</v>
      </c>
      <c r="N28" s="14">
        <f t="shared" si="5"/>
        <v>179.975677279413</v>
      </c>
      <c r="O28" s="10">
        <f t="shared" si="6"/>
        <v>0</v>
      </c>
      <c r="P28" s="10">
        <f>-((SIN(B$2/180*PI())*SIN(A28/180*PI())*SIN(B28/180*PI())-COS(B$2/180*PI())*COS(C28/180*PI())*COS(A28/180*PI())*SIN(B28/180*PI())-COS(B$2/180*PI())*SIN(C28/180*PI())*COS(B28/180*PI())))</f>
        <v>0.404989631846365</v>
      </c>
      <c r="Q28" s="10">
        <f>-((SIN(B$2/180*PI())*SIN(A28/180*PI())*COS(B28/180*PI())-COS(B$2/180*PI())*COS(C28/180*PI())*COS(A28/180*PI())*COS(B28/180*PI())+COS(B$2/180*PI())*SIN(C28/180*PI())*SIN(B28/180*PI())))</f>
        <v>-0.35728157780194</v>
      </c>
      <c r="R28" s="10">
        <f>(SIN(B$2/180*PI())*COS(A28/180*PI())+COS(B$2/180*PI())*COS(C28/180*PI())*SIN(A28/180*PI()))</f>
        <v>-0.841625375247385</v>
      </c>
      <c r="S28" s="10">
        <f t="shared" si="7"/>
        <v>1</v>
      </c>
      <c r="T28" s="10">
        <f t="shared" ref="T28:V28" si="74">(1-T$2)*P28+W$2</f>
        <v>0.404989631846365</v>
      </c>
      <c r="U28" s="10">
        <f t="shared" si="74"/>
        <v>-0.35728157780194</v>
      </c>
      <c r="V28" s="10">
        <f t="shared" si="74"/>
        <v>-0.841625375247385</v>
      </c>
      <c r="W28" s="10">
        <f t="shared" si="9"/>
        <v>1</v>
      </c>
      <c r="X28" s="10">
        <f t="shared" si="10"/>
        <v>-0.467861841682296</v>
      </c>
      <c r="Y28" s="10">
        <f t="shared" si="11"/>
        <v>-0.270120160238828</v>
      </c>
      <c r="Z28" s="14">
        <f t="shared" si="12"/>
        <v>240</v>
      </c>
      <c r="AA28" s="10">
        <f t="shared" si="23"/>
        <v>0</v>
      </c>
      <c r="AB28" s="10">
        <f t="shared" si="13"/>
        <v>0.540240320477655</v>
      </c>
      <c r="AC28" s="10">
        <f t="shared" si="14"/>
        <v>0.540240320477655</v>
      </c>
      <c r="AD28" s="1">
        <f t="shared" si="15"/>
        <v>57.3</v>
      </c>
      <c r="AE28" s="14">
        <f t="shared" si="16"/>
        <v>131.41871634891</v>
      </c>
      <c r="AF28" s="14">
        <f t="shared" si="17"/>
        <v>131.41871634891</v>
      </c>
      <c r="AG28" s="14">
        <f t="shared" si="18"/>
        <v>0</v>
      </c>
      <c r="AI28" s="20">
        <f t="shared" si="24"/>
        <v>47972.646389101</v>
      </c>
      <c r="AJ28" s="20">
        <f t="shared" si="25"/>
        <v>20365.0499347106</v>
      </c>
      <c r="AK28" s="20">
        <f t="shared" si="26"/>
        <v>-23084.4090152428</v>
      </c>
      <c r="AL28" s="20">
        <f t="shared" si="27"/>
        <v>47972</v>
      </c>
      <c r="AM28" s="20">
        <f t="shared" si="19"/>
        <v>20365</v>
      </c>
      <c r="AN28" s="20">
        <f t="shared" si="20"/>
        <v>-23084</v>
      </c>
      <c r="AO28" s="1" t="s">
        <v>46</v>
      </c>
      <c r="AP28" s="1" t="s">
        <v>47</v>
      </c>
      <c r="AR28" s="23" t="str">
        <f t="shared" si="30"/>
        <v>FFFFFFDC,T,600,X,47972,Y,20365,Z,-23084,FFAAAAAA</v>
      </c>
    </row>
    <row r="29" s="1" customFormat="1" spans="1:44">
      <c r="A29" s="1">
        <f>A$4</f>
        <v>179.975677279413</v>
      </c>
      <c r="B29" s="1">
        <f>B$4</f>
        <v>191.451540131099</v>
      </c>
      <c r="C29" s="1">
        <v>250</v>
      </c>
      <c r="D29" s="10">
        <f>SIN(A29/180*PI())*SIN(B29/180*PI())*(1-H$2)</f>
        <v>-8.42821222932925e-5</v>
      </c>
      <c r="E29" s="10">
        <f>SIN(A29/180*PI())*COS(B29/180*PI())*(1-I$2)</f>
        <v>-0.000416060783186859</v>
      </c>
      <c r="F29" s="10">
        <f>COS(A29/180*PI())*(1-J$2)</f>
        <v>-0.99999990989497</v>
      </c>
      <c r="G29" s="10">
        <f t="shared" si="0"/>
        <v>1</v>
      </c>
      <c r="H29" s="10">
        <f t="shared" ref="H29:J29" si="75">D29+K$2</f>
        <v>-8.42821222932925e-5</v>
      </c>
      <c r="I29" s="10">
        <f t="shared" si="75"/>
        <v>-0.000416060783186859</v>
      </c>
      <c r="J29" s="10">
        <f t="shared" si="75"/>
        <v>-0.99999990989497</v>
      </c>
      <c r="K29" s="10">
        <f t="shared" si="2"/>
        <v>1</v>
      </c>
      <c r="L29" s="14">
        <f t="shared" si="3"/>
        <v>191.451540131099</v>
      </c>
      <c r="M29" s="14">
        <f t="shared" si="4"/>
        <v>0</v>
      </c>
      <c r="N29" s="14">
        <f t="shared" si="5"/>
        <v>179.975677279413</v>
      </c>
      <c r="O29" s="10">
        <f t="shared" si="6"/>
        <v>0</v>
      </c>
      <c r="P29" s="10">
        <f>-((SIN(B$2/180*PI())*SIN(A29/180*PI())*SIN(B29/180*PI())-COS(B$2/180*PI())*COS(C29/180*PI())*COS(A29/180*PI())*SIN(B29/180*PI())-COS(B$2/180*PI())*SIN(C29/180*PI())*COS(B29/180*PI())))</f>
        <v>0.460940102056347</v>
      </c>
      <c r="Q29" s="10">
        <f>-((SIN(B$2/180*PI())*SIN(A29/180*PI())*COS(B29/180*PI())-COS(B$2/180*PI())*COS(C29/180*PI())*COS(A29/180*PI())*COS(B29/180*PI())+COS(B$2/180*PI())*SIN(C29/180*PI())*SIN(B29/180*PI())))</f>
        <v>-0.281534961071505</v>
      </c>
      <c r="R29" s="10">
        <f>(SIN(B$2/180*PI())*COS(A29/180*PI())+COS(B$2/180*PI())*COS(C29/180*PI())*SIN(A29/180*PI()))</f>
        <v>-0.841589144423068</v>
      </c>
      <c r="S29" s="10">
        <f t="shared" si="7"/>
        <v>1</v>
      </c>
      <c r="T29" s="10">
        <f t="shared" ref="T29:V29" si="76">(1-T$2)*P29+W$2</f>
        <v>0.460940102056347</v>
      </c>
      <c r="U29" s="10">
        <f t="shared" si="76"/>
        <v>-0.281534961071505</v>
      </c>
      <c r="V29" s="10">
        <f t="shared" si="76"/>
        <v>-0.841589144423068</v>
      </c>
      <c r="W29" s="10">
        <f t="shared" si="9"/>
        <v>1</v>
      </c>
      <c r="X29" s="10">
        <f t="shared" si="10"/>
        <v>-0.507659842603867</v>
      </c>
      <c r="Y29" s="10">
        <f t="shared" si="11"/>
        <v>-0.184773071840074</v>
      </c>
      <c r="Z29" s="14">
        <f t="shared" si="12"/>
        <v>250</v>
      </c>
      <c r="AA29" s="10">
        <f t="shared" si="23"/>
        <v>0</v>
      </c>
      <c r="AB29" s="10">
        <f t="shared" si="13"/>
        <v>0.540240320477655</v>
      </c>
      <c r="AC29" s="10">
        <f t="shared" si="14"/>
        <v>0.540240320477655</v>
      </c>
      <c r="AD29" s="1">
        <f t="shared" si="15"/>
        <v>57.3</v>
      </c>
      <c r="AE29" s="14">
        <f t="shared" si="16"/>
        <v>121.415928729741</v>
      </c>
      <c r="AF29" s="14">
        <f t="shared" si="17"/>
        <v>121.415928729741</v>
      </c>
      <c r="AG29" s="14">
        <f t="shared" si="18"/>
        <v>0</v>
      </c>
      <c r="AI29" s="21">
        <f t="shared" si="24"/>
        <v>47970.5812321149</v>
      </c>
      <c r="AJ29" s="21">
        <f t="shared" si="25"/>
        <v>16047.4927810758</v>
      </c>
      <c r="AK29" s="21">
        <f t="shared" si="26"/>
        <v>-26273.5858172118</v>
      </c>
      <c r="AL29" s="20">
        <f t="shared" si="27"/>
        <v>47970</v>
      </c>
      <c r="AM29" s="20">
        <f t="shared" si="19"/>
        <v>16047</v>
      </c>
      <c r="AN29" s="20">
        <f t="shared" si="20"/>
        <v>-26273</v>
      </c>
      <c r="AO29" s="1" t="s">
        <v>46</v>
      </c>
      <c r="AP29" s="1" t="s">
        <v>47</v>
      </c>
      <c r="AR29" s="3" t="str">
        <f t="shared" si="30"/>
        <v>FFFFFFDC,T,600,X,47970,Y,16047,Z,-26273,FFAAAAAA</v>
      </c>
    </row>
    <row r="30" s="1" customFormat="1" spans="1:44">
      <c r="A30" s="1">
        <f>A$4</f>
        <v>179.975677279413</v>
      </c>
      <c r="B30" s="1">
        <f>B$4</f>
        <v>191.451540131099</v>
      </c>
      <c r="C30" s="1">
        <v>260</v>
      </c>
      <c r="D30" s="10">
        <f>SIN(A30/180*PI())*SIN(B30/180*PI())*(1-H$2)</f>
        <v>-8.42821222932925e-5</v>
      </c>
      <c r="E30" s="10">
        <f>SIN(A30/180*PI())*COS(B30/180*PI())*(1-I$2)</f>
        <v>-0.000416060783186859</v>
      </c>
      <c r="F30" s="10">
        <f>COS(A30/180*PI())*(1-J$2)</f>
        <v>-0.99999990989497</v>
      </c>
      <c r="G30" s="10">
        <f t="shared" si="0"/>
        <v>1</v>
      </c>
      <c r="H30" s="10">
        <f t="shared" ref="H30:J30" si="77">D30+K$2</f>
        <v>-8.42821222932925e-5</v>
      </c>
      <c r="I30" s="10">
        <f t="shared" si="77"/>
        <v>-0.000416060783186859</v>
      </c>
      <c r="J30" s="10">
        <f t="shared" si="77"/>
        <v>-0.99999990989497</v>
      </c>
      <c r="K30" s="10">
        <f t="shared" si="2"/>
        <v>1</v>
      </c>
      <c r="L30" s="14">
        <f t="shared" si="3"/>
        <v>191.451540131099</v>
      </c>
      <c r="M30" s="14">
        <f t="shared" si="4"/>
        <v>0</v>
      </c>
      <c r="N30" s="14">
        <f t="shared" si="5"/>
        <v>179.975677279413</v>
      </c>
      <c r="O30" s="10">
        <f t="shared" si="6"/>
        <v>0</v>
      </c>
      <c r="P30" s="10">
        <f>-((SIN(B$2/180*PI())*SIN(A30/180*PI())*SIN(B30/180*PI())-COS(B$2/180*PI())*COS(C30/180*PI())*COS(A30/180*PI())*SIN(B30/180*PI())-COS(B$2/180*PI())*SIN(C30/180*PI())*COS(B30/180*PI())))</f>
        <v>0.502887295511704</v>
      </c>
      <c r="Q30" s="10">
        <f>-((SIN(B$2/180*PI())*SIN(A30/180*PI())*COS(B30/180*PI())-COS(B$2/180*PI())*COS(C30/180*PI())*COS(A30/180*PI())*COS(B30/180*PI())+COS(B$2/180*PI())*SIN(C30/180*PI())*SIN(B30/180*PI())))</f>
        <v>-0.197223408804535</v>
      </c>
      <c r="R30" s="10">
        <f>(SIN(B$2/180*PI())*COS(A30/180*PI())+COS(B$2/180*PI())*COS(C30/180*PI())*SIN(A30/180*PI()))</f>
        <v>-0.841550530290632</v>
      </c>
      <c r="S30" s="10">
        <f t="shared" si="7"/>
        <v>1</v>
      </c>
      <c r="T30" s="10">
        <f t="shared" ref="T30:V30" si="78">(1-T$2)*P30+W$2</f>
        <v>0.502887295511704</v>
      </c>
      <c r="U30" s="10">
        <f t="shared" si="78"/>
        <v>-0.197223408804535</v>
      </c>
      <c r="V30" s="10">
        <f t="shared" si="78"/>
        <v>-0.841550530290632</v>
      </c>
      <c r="W30" s="10">
        <f t="shared" si="9"/>
        <v>1</v>
      </c>
      <c r="X30" s="10">
        <f t="shared" si="10"/>
        <v>-0.532032856096195</v>
      </c>
      <c r="Y30" s="10">
        <f t="shared" si="11"/>
        <v>-0.0938117471531436</v>
      </c>
      <c r="Z30" s="14">
        <f t="shared" si="12"/>
        <v>260</v>
      </c>
      <c r="AA30" s="10">
        <f t="shared" si="23"/>
        <v>0</v>
      </c>
      <c r="AB30" s="10">
        <f t="shared" si="13"/>
        <v>0.540240320477655</v>
      </c>
      <c r="AC30" s="10">
        <f t="shared" si="14"/>
        <v>0.540240320477655</v>
      </c>
      <c r="AD30" s="1">
        <f t="shared" si="15"/>
        <v>57.3</v>
      </c>
      <c r="AE30" s="14">
        <f t="shared" si="16"/>
        <v>111.414224020337</v>
      </c>
      <c r="AF30" s="14">
        <f t="shared" si="17"/>
        <v>111.414224020337</v>
      </c>
      <c r="AG30" s="14">
        <f t="shared" si="18"/>
        <v>0</v>
      </c>
      <c r="AI30" s="21">
        <f t="shared" si="24"/>
        <v>47968.380226566</v>
      </c>
      <c r="AJ30" s="21">
        <f t="shared" si="25"/>
        <v>11241.7343018585</v>
      </c>
      <c r="AK30" s="21">
        <f t="shared" si="26"/>
        <v>-28664.5758441671</v>
      </c>
      <c r="AL30" s="20">
        <f t="shared" si="27"/>
        <v>47968</v>
      </c>
      <c r="AM30" s="20">
        <f t="shared" si="19"/>
        <v>11241</v>
      </c>
      <c r="AN30" s="20">
        <f t="shared" si="20"/>
        <v>-28664</v>
      </c>
      <c r="AO30" s="1" t="s">
        <v>46</v>
      </c>
      <c r="AP30" s="1" t="s">
        <v>47</v>
      </c>
      <c r="AR30" s="3" t="str">
        <f t="shared" si="30"/>
        <v>FFFFFFDC,T,600,X,47968,Y,11241,Z,-28664,FFAAAAAA</v>
      </c>
    </row>
    <row r="31" s="1" customFormat="1" spans="1:44">
      <c r="A31" s="11">
        <f>A$4</f>
        <v>179.975677279413</v>
      </c>
      <c r="B31" s="11">
        <f>B$4</f>
        <v>191.451540131099</v>
      </c>
      <c r="C31" s="11">
        <v>270</v>
      </c>
      <c r="D31" s="12">
        <f>SIN(A31/180*PI())*SIN(B31/180*PI())*(1-H$2)</f>
        <v>-8.42821222932925e-5</v>
      </c>
      <c r="E31" s="12">
        <f>SIN(A31/180*PI())*COS(B31/180*PI())*(1-I$2)</f>
        <v>-0.000416060783186859</v>
      </c>
      <c r="F31" s="12">
        <f>COS(A31/180*PI())*(1-J$2)</f>
        <v>-0.99999990989497</v>
      </c>
      <c r="G31" s="12">
        <f t="shared" si="0"/>
        <v>1</v>
      </c>
      <c r="H31" s="12">
        <f t="shared" ref="H31:J31" si="79">D31+K$2</f>
        <v>-8.42821222932925e-5</v>
      </c>
      <c r="I31" s="12">
        <f t="shared" si="79"/>
        <v>-0.000416060783186859</v>
      </c>
      <c r="J31" s="12">
        <f t="shared" si="79"/>
        <v>-0.99999990989497</v>
      </c>
      <c r="K31" s="12">
        <f t="shared" si="2"/>
        <v>1</v>
      </c>
      <c r="L31" s="15">
        <f t="shared" si="3"/>
        <v>191.451540131099</v>
      </c>
      <c r="M31" s="15">
        <f t="shared" si="4"/>
        <v>0</v>
      </c>
      <c r="N31" s="15">
        <f t="shared" si="5"/>
        <v>179.975677279413</v>
      </c>
      <c r="O31" s="12">
        <f t="shared" si="6"/>
        <v>0</v>
      </c>
      <c r="P31" s="12">
        <f>-((SIN(B$2/180*PI())*SIN(A31/180*PI())*SIN(B31/180*PI())-COS(B$2/180*PI())*COS(C31/180*PI())*COS(A31/180*PI())*SIN(B31/180*PI())-COS(B$2/180*PI())*SIN(C31/180*PI())*COS(B31/180*PI())))</f>
        <v>0.529556667965599</v>
      </c>
      <c r="Q31" s="12">
        <f>-((SIN(B$2/180*PI())*SIN(A31/180*PI())*COS(B31/180*PI())-COS(B$2/180*PI())*COS(C31/180*PI())*COS(A31/180*PI())*COS(B31/180*PI())+COS(B$2/180*PI())*SIN(C31/180*PI())*SIN(B31/180*PI())))</f>
        <v>-0.10690868485296</v>
      </c>
      <c r="R31" s="12">
        <f>(SIN(B$2/180*PI())*COS(A31/180*PI())+COS(B$2/180*PI())*COS(C31/180*PI())*SIN(A31/180*PI()))</f>
        <v>-0.841510706120952</v>
      </c>
      <c r="S31" s="12">
        <f t="shared" si="7"/>
        <v>1</v>
      </c>
      <c r="T31" s="12">
        <f t="shared" ref="T31:V31" si="80">(1-T$2)*P31+W$2</f>
        <v>0.529556667965599</v>
      </c>
      <c r="U31" s="12">
        <f t="shared" si="80"/>
        <v>-0.10690868485296</v>
      </c>
      <c r="V31" s="12">
        <f t="shared" si="80"/>
        <v>-0.841510706120952</v>
      </c>
      <c r="W31" s="12">
        <f t="shared" si="9"/>
        <v>1</v>
      </c>
      <c r="X31" s="12">
        <f t="shared" si="10"/>
        <v>-0.540240320477655</v>
      </c>
      <c r="Y31" s="12">
        <f t="shared" si="11"/>
        <v>-4.71844785465692e-16</v>
      </c>
      <c r="Z31" s="15">
        <f t="shared" si="12"/>
        <v>270</v>
      </c>
      <c r="AA31" s="12">
        <f t="shared" si="23"/>
        <v>0</v>
      </c>
      <c r="AB31" s="12">
        <f t="shared" si="13"/>
        <v>0.540240320477655</v>
      </c>
      <c r="AC31" s="12">
        <f t="shared" si="14"/>
        <v>0.540240320477655</v>
      </c>
      <c r="AD31" s="11">
        <f t="shared" si="15"/>
        <v>57.3</v>
      </c>
      <c r="AE31" s="15">
        <f t="shared" si="16"/>
        <v>101.413653606813</v>
      </c>
      <c r="AF31" s="15">
        <f t="shared" si="17"/>
        <v>101.413653606813</v>
      </c>
      <c r="AG31" s="15">
        <f t="shared" si="18"/>
        <v>0</v>
      </c>
      <c r="AI31" s="20">
        <f t="shared" si="24"/>
        <v>47966.1102488943</v>
      </c>
      <c r="AJ31" s="20">
        <f t="shared" si="25"/>
        <v>6093.79503661875</v>
      </c>
      <c r="AK31" s="20">
        <f t="shared" si="26"/>
        <v>-30184.7300740391</v>
      </c>
      <c r="AL31" s="20">
        <f t="shared" si="27"/>
        <v>47966</v>
      </c>
      <c r="AM31" s="20">
        <f t="shared" si="19"/>
        <v>6093</v>
      </c>
      <c r="AN31" s="20">
        <f t="shared" si="20"/>
        <v>-30184</v>
      </c>
      <c r="AO31" s="1" t="s">
        <v>46</v>
      </c>
      <c r="AP31" s="1" t="s">
        <v>47</v>
      </c>
      <c r="AR31" s="23" t="str">
        <f t="shared" si="30"/>
        <v>FFFFFFDC,T,600,X,47966,Y,6093,Z,-30184,FFAAAAAA</v>
      </c>
    </row>
    <row r="32" s="1" customFormat="1" spans="1:44">
      <c r="A32" s="1">
        <f>A$4</f>
        <v>179.975677279413</v>
      </c>
      <c r="B32" s="1">
        <f>B$4</f>
        <v>191.451540131099</v>
      </c>
      <c r="C32" s="1">
        <v>280</v>
      </c>
      <c r="D32" s="10">
        <f>SIN(A32/180*PI())*SIN(B32/180*PI())*(1-H$2)</f>
        <v>-8.42821222932925e-5</v>
      </c>
      <c r="E32" s="10">
        <f>SIN(A32/180*PI())*COS(B32/180*PI())*(1-I$2)</f>
        <v>-0.000416060783186859</v>
      </c>
      <c r="F32" s="10">
        <f>COS(A32/180*PI())*(1-J$2)</f>
        <v>-0.99999990989497</v>
      </c>
      <c r="G32" s="10">
        <f t="shared" si="0"/>
        <v>1</v>
      </c>
      <c r="H32" s="10">
        <f t="shared" ref="H32:J32" si="81">D32+K$2</f>
        <v>-8.42821222932925e-5</v>
      </c>
      <c r="I32" s="10">
        <f t="shared" si="81"/>
        <v>-0.000416060783186859</v>
      </c>
      <c r="J32" s="10">
        <f t="shared" si="81"/>
        <v>-0.99999990989497</v>
      </c>
      <c r="K32" s="10">
        <f t="shared" si="2"/>
        <v>1</v>
      </c>
      <c r="L32" s="14">
        <f t="shared" si="3"/>
        <v>191.451540131099</v>
      </c>
      <c r="M32" s="14">
        <f t="shared" si="4"/>
        <v>0</v>
      </c>
      <c r="N32" s="14">
        <f t="shared" si="5"/>
        <v>179.975677279413</v>
      </c>
      <c r="O32" s="10">
        <f t="shared" si="6"/>
        <v>0</v>
      </c>
      <c r="P32" s="10">
        <f>-((SIN(B$2/180*PI())*SIN(A32/180*PI())*SIN(B32/180*PI())-COS(B$2/180*PI())*COS(C32/180*PI())*COS(A32/180*PI())*SIN(B32/180*PI())-COS(B$2/180*PI())*SIN(C32/180*PI())*COS(B32/180*PI())))</f>
        <v>0.540137884031373</v>
      </c>
      <c r="Q32" s="10">
        <f>-((SIN(B$2/180*PI())*SIN(A32/180*PI())*COS(B32/180*PI())-COS(B$2/180*PI())*COS(C32/180*PI())*COS(A32/180*PI())*COS(B32/180*PI())+COS(B$2/180*PI())*SIN(C32/180*PI())*SIN(B32/180*PI())))</f>
        <v>-0.013334956402593</v>
      </c>
      <c r="R32" s="10">
        <f>(SIN(B$2/180*PI())*COS(A32/180*PI())+COS(B$2/180*PI())*COS(C32/180*PI())*SIN(A32/180*PI()))</f>
        <v>-0.841470881951273</v>
      </c>
      <c r="S32" s="10">
        <f t="shared" si="7"/>
        <v>1</v>
      </c>
      <c r="T32" s="10">
        <f t="shared" ref="T32:V32" si="82">(1-T$2)*P32+W$2</f>
        <v>0.540137884031373</v>
      </c>
      <c r="U32" s="10">
        <f t="shared" si="82"/>
        <v>-0.013334956402593</v>
      </c>
      <c r="V32" s="10">
        <f t="shared" si="82"/>
        <v>-0.841470881951273</v>
      </c>
      <c r="W32" s="10">
        <f t="shared" si="9"/>
        <v>1</v>
      </c>
      <c r="X32" s="10">
        <f t="shared" si="10"/>
        <v>-0.532032856096195</v>
      </c>
      <c r="Y32" s="10">
        <f t="shared" si="11"/>
        <v>0.0938117471531427</v>
      </c>
      <c r="Z32" s="14">
        <f t="shared" si="12"/>
        <v>280</v>
      </c>
      <c r="AA32" s="10">
        <f t="shared" si="23"/>
        <v>0</v>
      </c>
      <c r="AB32" s="10">
        <f t="shared" si="13"/>
        <v>0.540240320477655</v>
      </c>
      <c r="AC32" s="10">
        <f t="shared" si="14"/>
        <v>0.540240320477655</v>
      </c>
      <c r="AD32" s="1">
        <f t="shared" si="15"/>
        <v>57.3</v>
      </c>
      <c r="AE32" s="14">
        <f t="shared" si="16"/>
        <v>91.4142343544392</v>
      </c>
      <c r="AF32" s="14">
        <f t="shared" si="17"/>
        <v>91.4142343544392</v>
      </c>
      <c r="AG32" s="14">
        <f t="shared" si="18"/>
        <v>0</v>
      </c>
      <c r="AI32" s="21">
        <f t="shared" si="24"/>
        <v>47963.8402712225</v>
      </c>
      <c r="AJ32" s="21">
        <f t="shared" si="25"/>
        <v>760.092514947803</v>
      </c>
      <c r="AK32" s="21">
        <f t="shared" si="26"/>
        <v>-30787.8593897883</v>
      </c>
      <c r="AL32" s="20">
        <f t="shared" si="27"/>
        <v>47963</v>
      </c>
      <c r="AM32" s="20">
        <f t="shared" si="19"/>
        <v>760</v>
      </c>
      <c r="AN32" s="20">
        <f t="shared" si="20"/>
        <v>-30787</v>
      </c>
      <c r="AO32" s="1" t="s">
        <v>46</v>
      </c>
      <c r="AP32" s="1" t="s">
        <v>47</v>
      </c>
      <c r="AR32" s="3" t="str">
        <f t="shared" si="30"/>
        <v>FFFFFFDC,T,600,X,47963,Y,760,Z,-30787,FFAAAAAA</v>
      </c>
    </row>
    <row r="33" s="1" customFormat="1" spans="1:44">
      <c r="A33" s="1">
        <f>A$4</f>
        <v>179.975677279413</v>
      </c>
      <c r="B33" s="1">
        <f>B$4</f>
        <v>191.451540131099</v>
      </c>
      <c r="C33" s="1">
        <v>290</v>
      </c>
      <c r="D33" s="10">
        <f>SIN(A33/180*PI())*SIN(B33/180*PI())*(1-H$2)</f>
        <v>-8.42821222932925e-5</v>
      </c>
      <c r="E33" s="10">
        <f>SIN(A33/180*PI())*COS(B33/180*PI())*(1-I$2)</f>
        <v>-0.000416060783186859</v>
      </c>
      <c r="F33" s="10">
        <f>COS(A33/180*PI())*(1-J$2)</f>
        <v>-0.99999990989497</v>
      </c>
      <c r="G33" s="10">
        <f t="shared" si="0"/>
        <v>1</v>
      </c>
      <c r="H33" s="10">
        <f t="shared" ref="H33:J33" si="83">D33+K$2</f>
        <v>-8.42821222932925e-5</v>
      </c>
      <c r="I33" s="10">
        <f t="shared" si="83"/>
        <v>-0.000416060783186859</v>
      </c>
      <c r="J33" s="10">
        <f t="shared" si="83"/>
        <v>-0.99999990989497</v>
      </c>
      <c r="K33" s="10">
        <f t="shared" si="2"/>
        <v>1</v>
      </c>
      <c r="L33" s="14">
        <f t="shared" si="3"/>
        <v>191.451540131099</v>
      </c>
      <c r="M33" s="14">
        <f t="shared" si="4"/>
        <v>0</v>
      </c>
      <c r="N33" s="14">
        <f t="shared" si="5"/>
        <v>179.975677279413</v>
      </c>
      <c r="O33" s="10">
        <f t="shared" si="6"/>
        <v>0</v>
      </c>
      <c r="P33" s="10">
        <f>-((SIN(B$2/180*PI())*SIN(A33/180*PI())*SIN(B33/180*PI())-COS(B$2/180*PI())*COS(C33/180*PI())*COS(A33/180*PI())*SIN(B33/180*PI())-COS(B$2/180*PI())*SIN(C33/180*PI())*COS(B33/180*PI())))</f>
        <v>0.534309438813222</v>
      </c>
      <c r="Q33" s="10">
        <f>-((SIN(B$2/180*PI())*SIN(A33/180*PI())*COS(B33/180*PI())-COS(B$2/180*PI())*COS(C33/180*PI())*COS(A33/180*PI())*COS(B33/180*PI())+COS(B$2/180*PI())*SIN(C33/180*PI())*SIN(B33/180*PI())))</f>
        <v>0.0806545861581944</v>
      </c>
      <c r="R33" s="10">
        <f>(SIN(B$2/180*PI())*COS(A33/180*PI())+COS(B$2/180*PI())*COS(C33/180*PI())*SIN(A33/180*PI()))</f>
        <v>-0.841432267818837</v>
      </c>
      <c r="S33" s="10">
        <f t="shared" si="7"/>
        <v>1</v>
      </c>
      <c r="T33" s="10">
        <f t="shared" ref="T33:V33" si="84">(1-T$2)*P33+W$2</f>
        <v>0.534309438813222</v>
      </c>
      <c r="U33" s="10">
        <f t="shared" si="84"/>
        <v>0.0806545861581944</v>
      </c>
      <c r="V33" s="10">
        <f t="shared" si="84"/>
        <v>-0.841432267818837</v>
      </c>
      <c r="W33" s="10">
        <f t="shared" si="9"/>
        <v>1</v>
      </c>
      <c r="X33" s="10">
        <f t="shared" si="10"/>
        <v>-0.507659842603867</v>
      </c>
      <c r="Y33" s="10">
        <f t="shared" si="11"/>
        <v>0.184773071840073</v>
      </c>
      <c r="Z33" s="14">
        <f t="shared" si="12"/>
        <v>290</v>
      </c>
      <c r="AA33" s="10">
        <f t="shared" si="23"/>
        <v>0</v>
      </c>
      <c r="AB33" s="10">
        <f t="shared" si="13"/>
        <v>0.540240320477655</v>
      </c>
      <c r="AC33" s="10">
        <f t="shared" si="14"/>
        <v>0.540240320477655</v>
      </c>
      <c r="AD33" s="1">
        <f t="shared" si="15"/>
        <v>57.3</v>
      </c>
      <c r="AE33" s="14">
        <f t="shared" si="16"/>
        <v>81.4159481515014</v>
      </c>
      <c r="AF33" s="14">
        <f t="shared" si="17"/>
        <v>81.4159481515014</v>
      </c>
      <c r="AG33" s="14">
        <f t="shared" si="18"/>
        <v>0</v>
      </c>
      <c r="AI33" s="21">
        <f t="shared" si="24"/>
        <v>47961.6392656737</v>
      </c>
      <c r="AJ33" s="21">
        <f t="shared" si="25"/>
        <v>-4597.31141101708</v>
      </c>
      <c r="AK33" s="21">
        <f t="shared" si="26"/>
        <v>-30455.6380123536</v>
      </c>
      <c r="AL33" s="20">
        <f t="shared" si="27"/>
        <v>47961</v>
      </c>
      <c r="AM33" s="20">
        <f t="shared" si="19"/>
        <v>-4597</v>
      </c>
      <c r="AN33" s="20">
        <f t="shared" si="20"/>
        <v>-30455</v>
      </c>
      <c r="AO33" s="1" t="s">
        <v>46</v>
      </c>
      <c r="AP33" s="1" t="s">
        <v>47</v>
      </c>
      <c r="AR33" s="3" t="str">
        <f t="shared" si="30"/>
        <v>FFFFFFDC,T,600,X,47961,Y,-4597,Z,-30455,FFAAAAAA</v>
      </c>
    </row>
    <row r="34" s="1" customFormat="1" spans="1:44">
      <c r="A34" s="1">
        <f>A$4</f>
        <v>179.975677279413</v>
      </c>
      <c r="B34" s="1">
        <f>B$4</f>
        <v>191.451540131099</v>
      </c>
      <c r="C34" s="1">
        <v>300</v>
      </c>
      <c r="D34" s="10">
        <f>SIN(A34/180*PI())*SIN(B34/180*PI())*(1-H$2)</f>
        <v>-8.42821222932925e-5</v>
      </c>
      <c r="E34" s="10">
        <f>SIN(A34/180*PI())*COS(B34/180*PI())*(1-I$2)</f>
        <v>-0.000416060783186859</v>
      </c>
      <c r="F34" s="10">
        <f>COS(A34/180*PI())*(1-J$2)</f>
        <v>-0.99999990989497</v>
      </c>
      <c r="G34" s="10">
        <f t="shared" si="0"/>
        <v>1</v>
      </c>
      <c r="H34" s="10">
        <f t="shared" ref="H34:J34" si="85">D34+K$2</f>
        <v>-8.42821222932925e-5</v>
      </c>
      <c r="I34" s="10">
        <f t="shared" si="85"/>
        <v>-0.000416060783186859</v>
      </c>
      <c r="J34" s="10">
        <f t="shared" si="85"/>
        <v>-0.99999990989497</v>
      </c>
      <c r="K34" s="10">
        <f t="shared" si="2"/>
        <v>1</v>
      </c>
      <c r="L34" s="14">
        <f t="shared" si="3"/>
        <v>191.451540131099</v>
      </c>
      <c r="M34" s="14">
        <f t="shared" si="4"/>
        <v>0</v>
      </c>
      <c r="N34" s="14">
        <f t="shared" si="5"/>
        <v>179.975677279413</v>
      </c>
      <c r="O34" s="10">
        <f t="shared" si="6"/>
        <v>0</v>
      </c>
      <c r="P34" s="10">
        <f>-((SIN(B$2/180*PI())*SIN(A34/180*PI())*SIN(B34/180*PI())-COS(B$2/180*PI())*COS(C34/180*PI())*COS(A34/180*PI())*SIN(B34/180*PI())-COS(B$2/180*PI())*SIN(C34/180*PI())*COS(B34/180*PI())))</f>
        <v>0.512248426669764</v>
      </c>
      <c r="Q34" s="10">
        <f>-((SIN(B$2/180*PI())*SIN(A34/180*PI())*COS(B34/180*PI())-COS(B$2/180*PI())*COS(C34/180*PI())*COS(A34/180*PI())*COS(B34/180*PI())+COS(B$2/180*PI())*SIN(C34/180*PI())*SIN(B34/180*PI())))</f>
        <v>0.172204118139695</v>
      </c>
      <c r="R34" s="10">
        <f>(SIN(B$2/180*PI())*COS(A34/180*PI())+COS(B$2/180*PI())*COS(C34/180*PI())*SIN(A34/180*PI()))</f>
        <v>-0.841396036994519</v>
      </c>
      <c r="S34" s="10">
        <f t="shared" si="7"/>
        <v>1</v>
      </c>
      <c r="T34" s="10">
        <f t="shared" ref="T34:V34" si="86">(1-T$2)*P34+W$2</f>
        <v>0.512248426669764</v>
      </c>
      <c r="U34" s="10">
        <f t="shared" si="86"/>
        <v>0.172204118139695</v>
      </c>
      <c r="V34" s="10">
        <f t="shared" si="86"/>
        <v>-0.841396036994519</v>
      </c>
      <c r="W34" s="10">
        <f t="shared" si="9"/>
        <v>1</v>
      </c>
      <c r="X34" s="10">
        <f t="shared" si="10"/>
        <v>-0.467861841682296</v>
      </c>
      <c r="Y34" s="10">
        <f t="shared" si="11"/>
        <v>0.270120160238827</v>
      </c>
      <c r="Z34" s="14">
        <f t="shared" si="12"/>
        <v>300</v>
      </c>
      <c r="AA34" s="10">
        <f t="shared" si="23"/>
        <v>0</v>
      </c>
      <c r="AB34" s="10">
        <f t="shared" si="13"/>
        <v>0.540240320477655</v>
      </c>
      <c r="AC34" s="10">
        <f t="shared" si="14"/>
        <v>0.540240320477655</v>
      </c>
      <c r="AD34" s="1">
        <f t="shared" si="15"/>
        <v>57.3</v>
      </c>
      <c r="AE34" s="14">
        <f t="shared" si="16"/>
        <v>71.4187425157806</v>
      </c>
      <c r="AF34" s="14">
        <f t="shared" si="17"/>
        <v>71.4187425157806</v>
      </c>
      <c r="AG34" s="14">
        <f t="shared" si="18"/>
        <v>0</v>
      </c>
      <c r="AI34" s="20">
        <f t="shared" si="24"/>
        <v>47959.5741086876</v>
      </c>
      <c r="AJ34" s="20">
        <f t="shared" si="25"/>
        <v>-9815.63473396261</v>
      </c>
      <c r="AK34" s="20">
        <f t="shared" si="26"/>
        <v>-29198.1603201765</v>
      </c>
      <c r="AL34" s="20">
        <f t="shared" si="27"/>
        <v>47959</v>
      </c>
      <c r="AM34" s="20">
        <f t="shared" si="19"/>
        <v>-9815</v>
      </c>
      <c r="AN34" s="20">
        <f t="shared" si="20"/>
        <v>-29198</v>
      </c>
      <c r="AO34" s="1" t="s">
        <v>46</v>
      </c>
      <c r="AP34" s="1" t="s">
        <v>47</v>
      </c>
      <c r="AR34" s="23" t="str">
        <f t="shared" si="30"/>
        <v>FFFFFFDC,T,600,X,47959,Y,-9815,Z,-29198,FFAAAAAA</v>
      </c>
    </row>
    <row r="35" s="1" customFormat="1" spans="1:44">
      <c r="A35" s="1">
        <f>A$4</f>
        <v>179.975677279413</v>
      </c>
      <c r="B35" s="1">
        <f>B$4</f>
        <v>191.451540131099</v>
      </c>
      <c r="C35" s="1">
        <v>310</v>
      </c>
      <c r="D35" s="10">
        <f>SIN(A35/180*PI())*SIN(B35/180*PI())*(1-H$2)</f>
        <v>-8.42821222932925e-5</v>
      </c>
      <c r="E35" s="10">
        <f>SIN(A35/180*PI())*COS(B35/180*PI())*(1-I$2)</f>
        <v>-0.000416060783186859</v>
      </c>
      <c r="F35" s="10">
        <f>COS(A35/180*PI())*(1-J$2)</f>
        <v>-0.99999990989497</v>
      </c>
      <c r="G35" s="10">
        <f t="shared" si="0"/>
        <v>1</v>
      </c>
      <c r="H35" s="10">
        <f t="shared" ref="H35:J35" si="87">D35+K$2</f>
        <v>-8.42821222932925e-5</v>
      </c>
      <c r="I35" s="10">
        <f t="shared" si="87"/>
        <v>-0.000416060783186859</v>
      </c>
      <c r="J35" s="10">
        <f t="shared" si="87"/>
        <v>-0.99999990989497</v>
      </c>
      <c r="K35" s="10">
        <f t="shared" si="2"/>
        <v>1</v>
      </c>
      <c r="L35" s="14">
        <f t="shared" si="3"/>
        <v>191.451540131099</v>
      </c>
      <c r="M35" s="14">
        <f t="shared" si="4"/>
        <v>0</v>
      </c>
      <c r="N35" s="14">
        <f t="shared" si="5"/>
        <v>179.975677279413</v>
      </c>
      <c r="O35" s="10">
        <f t="shared" si="6"/>
        <v>0</v>
      </c>
      <c r="P35" s="10">
        <f>-((SIN(B$2/180*PI())*SIN(A35/180*PI())*SIN(B35/180*PI())-COS(B$2/180*PI())*COS(C35/180*PI())*COS(A35/180*PI())*SIN(B35/180*PI())-COS(B$2/180*PI())*SIN(C35/180*PI())*COS(B35/180*PI())))</f>
        <v>0.474625160291567</v>
      </c>
      <c r="Q35" s="10">
        <f>-((SIN(B$2/180*PI())*SIN(A35/180*PI())*COS(B35/180*PI())-COS(B$2/180*PI())*COS(C35/180*PI())*COS(A35/180*PI())*COS(B35/180*PI())+COS(B$2/180*PI())*SIN(C35/180*PI())*SIN(B35/180*PI())))</f>
        <v>0.258531953338949</v>
      </c>
      <c r="R35" s="10">
        <f>(SIN(B$2/180*PI())*COS(A35/180*PI())+COS(B$2/180*PI())*COS(C35/180*PI())*SIN(A35/180*PI()))</f>
        <v>-0.841363290333582</v>
      </c>
      <c r="S35" s="10">
        <f t="shared" si="7"/>
        <v>1</v>
      </c>
      <c r="T35" s="10">
        <f t="shared" ref="T35:V35" si="88">(1-T$2)*P35+W$2</f>
        <v>0.474625160291567</v>
      </c>
      <c r="U35" s="10">
        <f t="shared" si="88"/>
        <v>0.258531953338949</v>
      </c>
      <c r="V35" s="10">
        <f t="shared" si="88"/>
        <v>-0.841363290333582</v>
      </c>
      <c r="W35" s="10">
        <f t="shared" si="9"/>
        <v>1</v>
      </c>
      <c r="X35" s="10">
        <f t="shared" si="10"/>
        <v>-0.413848095450724</v>
      </c>
      <c r="Y35" s="10">
        <f t="shared" si="11"/>
        <v>0.347259784256121</v>
      </c>
      <c r="Z35" s="14">
        <f t="shared" si="12"/>
        <v>310</v>
      </c>
      <c r="AA35" s="10">
        <f t="shared" si="23"/>
        <v>0</v>
      </c>
      <c r="AB35" s="10">
        <f t="shared" si="13"/>
        <v>0.540240320477655</v>
      </c>
      <c r="AC35" s="10">
        <f t="shared" si="14"/>
        <v>0.540240320477655</v>
      </c>
      <c r="AD35" s="1">
        <f t="shared" si="15"/>
        <v>57.3</v>
      </c>
      <c r="AE35" s="14">
        <f t="shared" si="16"/>
        <v>61.4225322384843</v>
      </c>
      <c r="AF35" s="14">
        <f t="shared" si="17"/>
        <v>61.4225322384843</v>
      </c>
      <c r="AG35" s="14">
        <f t="shared" si="18"/>
        <v>0</v>
      </c>
      <c r="AI35" s="21">
        <f t="shared" si="24"/>
        <v>47957.7075490142</v>
      </c>
      <c r="AJ35" s="21">
        <f t="shared" si="25"/>
        <v>-14736.3213403201</v>
      </c>
      <c r="AK35" s="21">
        <f t="shared" si="26"/>
        <v>-27053.6341366193</v>
      </c>
      <c r="AL35" s="20">
        <f t="shared" si="27"/>
        <v>47957</v>
      </c>
      <c r="AM35" s="20">
        <f t="shared" si="19"/>
        <v>-14736</v>
      </c>
      <c r="AN35" s="20">
        <f t="shared" si="20"/>
        <v>-27053</v>
      </c>
      <c r="AO35" s="1" t="s">
        <v>46</v>
      </c>
      <c r="AP35" s="1" t="s">
        <v>47</v>
      </c>
      <c r="AR35" s="3" t="str">
        <f t="shared" si="30"/>
        <v>FFFFFFDC,T,600,X,47957,Y,-14736,Z,-27053,FFAAAAAA</v>
      </c>
    </row>
    <row r="36" s="1" customFormat="1" spans="1:44">
      <c r="A36" s="1">
        <f>A$4</f>
        <v>179.975677279413</v>
      </c>
      <c r="B36" s="1">
        <f>B$4</f>
        <v>191.451540131099</v>
      </c>
      <c r="C36" s="1">
        <v>320</v>
      </c>
      <c r="D36" s="10">
        <f>SIN(A36/180*PI())*SIN(B36/180*PI())*(1-H$2)</f>
        <v>-8.42821222932925e-5</v>
      </c>
      <c r="E36" s="10">
        <f>SIN(A36/180*PI())*COS(B36/180*PI())*(1-I$2)</f>
        <v>-0.000416060783186859</v>
      </c>
      <c r="F36" s="10">
        <f>COS(A36/180*PI())*(1-J$2)</f>
        <v>-0.99999990989497</v>
      </c>
      <c r="G36" s="10">
        <f t="shared" si="0"/>
        <v>1</v>
      </c>
      <c r="H36" s="10">
        <f t="shared" ref="H36:J36" si="89">D36+K$2</f>
        <v>-8.42821222932925e-5</v>
      </c>
      <c r="I36" s="10">
        <f t="shared" si="89"/>
        <v>-0.000416060783186859</v>
      </c>
      <c r="J36" s="10">
        <f t="shared" si="89"/>
        <v>-0.99999990989497</v>
      </c>
      <c r="K36" s="10">
        <f t="shared" si="2"/>
        <v>1</v>
      </c>
      <c r="L36" s="14">
        <f t="shared" si="3"/>
        <v>191.451540131099</v>
      </c>
      <c r="M36" s="14">
        <f t="shared" si="4"/>
        <v>0</v>
      </c>
      <c r="N36" s="14">
        <f t="shared" si="5"/>
        <v>179.975677279413</v>
      </c>
      <c r="O36" s="10">
        <f t="shared" si="6"/>
        <v>0</v>
      </c>
      <c r="P36" s="10">
        <f>-((SIN(B$2/180*PI())*SIN(A36/180*PI())*SIN(B36/180*PI())-COS(B$2/180*PI())*COS(C36/180*PI())*COS(A36/180*PI())*SIN(B36/180*PI())-COS(B$2/180*PI())*SIN(C36/180*PI())*COS(B36/180*PI())))</f>
        <v>0.422582803589241</v>
      </c>
      <c r="Q36" s="10">
        <f>-((SIN(B$2/180*PI())*SIN(A36/180*PI())*COS(B36/180*PI())-COS(B$2/180*PI())*COS(C36/180*PI())*COS(A36/180*PI())*COS(B36/180*PI())+COS(B$2/180*PI())*SIN(C36/180*PI())*SIN(B36/180*PI())))</f>
        <v>0.337015064167421</v>
      </c>
      <c r="R36" s="10">
        <f>(SIN(B$2/180*PI())*COS(A36/180*PI())+COS(B$2/180*PI())*COS(C36/180*PI())*SIN(A36/180*PI()))</f>
        <v>-0.841335022826749</v>
      </c>
      <c r="S36" s="10">
        <f t="shared" si="7"/>
        <v>1</v>
      </c>
      <c r="T36" s="10">
        <f t="shared" ref="T36:V36" si="90">(1-T$2)*P36+W$2</f>
        <v>0.422582803589241</v>
      </c>
      <c r="U36" s="10">
        <f t="shared" si="90"/>
        <v>0.337015064167421</v>
      </c>
      <c r="V36" s="10">
        <f t="shared" si="90"/>
        <v>-0.841335022826749</v>
      </c>
      <c r="W36" s="10">
        <f t="shared" si="9"/>
        <v>1</v>
      </c>
      <c r="X36" s="10">
        <f t="shared" si="10"/>
        <v>-0.347259784256122</v>
      </c>
      <c r="Y36" s="10">
        <f t="shared" si="11"/>
        <v>0.413848095450723</v>
      </c>
      <c r="Z36" s="14">
        <f t="shared" si="12"/>
        <v>320</v>
      </c>
      <c r="AA36" s="10">
        <f t="shared" si="23"/>
        <v>0</v>
      </c>
      <c r="AB36" s="10">
        <f t="shared" si="13"/>
        <v>0.540240320477655</v>
      </c>
      <c r="AC36" s="10">
        <f t="shared" si="14"/>
        <v>0.540240320477655</v>
      </c>
      <c r="AD36" s="1">
        <f t="shared" si="15"/>
        <v>57.3</v>
      </c>
      <c r="AE36" s="14">
        <f t="shared" si="16"/>
        <v>51.4272020097454</v>
      </c>
      <c r="AF36" s="14">
        <f t="shared" si="17"/>
        <v>51.4272020097454</v>
      </c>
      <c r="AG36" s="14">
        <f t="shared" si="18"/>
        <v>0</v>
      </c>
      <c r="AI36" s="21">
        <f t="shared" si="24"/>
        <v>47956.0963011247</v>
      </c>
      <c r="AJ36" s="21">
        <f t="shared" si="25"/>
        <v>-19209.858657543</v>
      </c>
      <c r="AK36" s="21">
        <f t="shared" si="26"/>
        <v>-24087.2198045867</v>
      </c>
      <c r="AL36" s="20">
        <f t="shared" si="27"/>
        <v>47956</v>
      </c>
      <c r="AM36" s="20">
        <f t="shared" si="19"/>
        <v>-19209</v>
      </c>
      <c r="AN36" s="20">
        <f t="shared" si="20"/>
        <v>-24087</v>
      </c>
      <c r="AO36" s="1" t="s">
        <v>46</v>
      </c>
      <c r="AP36" s="1" t="s">
        <v>47</v>
      </c>
      <c r="AR36" s="3" t="str">
        <f t="shared" si="30"/>
        <v>FFFFFFDC,T,600,X,47956,Y,-19209,Z,-24087,FFAAAAAA</v>
      </c>
    </row>
    <row r="37" s="1" customFormat="1" spans="1:44">
      <c r="A37" s="1">
        <f>A$4</f>
        <v>179.975677279413</v>
      </c>
      <c r="B37" s="1">
        <f>B$4</f>
        <v>191.451540131099</v>
      </c>
      <c r="C37" s="1">
        <v>330</v>
      </c>
      <c r="D37" s="10">
        <f>SIN(A37/180*PI())*SIN(B37/180*PI())*(1-H$2)</f>
        <v>-8.42821222932925e-5</v>
      </c>
      <c r="E37" s="10">
        <f>SIN(A37/180*PI())*COS(B37/180*PI())*(1-I$2)</f>
        <v>-0.000416060783186859</v>
      </c>
      <c r="F37" s="10">
        <f>COS(A37/180*PI())*(1-J$2)</f>
        <v>-0.99999990989497</v>
      </c>
      <c r="G37" s="10">
        <f t="shared" si="0"/>
        <v>1</v>
      </c>
      <c r="H37" s="10">
        <f t="shared" ref="H37:J37" si="91">D37+K$2</f>
        <v>-8.42821222932925e-5</v>
      </c>
      <c r="I37" s="10">
        <f t="shared" si="91"/>
        <v>-0.000416060783186859</v>
      </c>
      <c r="J37" s="10">
        <f t="shared" si="91"/>
        <v>-0.99999990989497</v>
      </c>
      <c r="K37" s="10">
        <f t="shared" si="2"/>
        <v>1</v>
      </c>
      <c r="L37" s="14">
        <f t="shared" si="3"/>
        <v>191.451540131099</v>
      </c>
      <c r="M37" s="14">
        <f t="shared" si="4"/>
        <v>0</v>
      </c>
      <c r="N37" s="14">
        <f t="shared" si="5"/>
        <v>179.975677279413</v>
      </c>
      <c r="O37" s="10">
        <f t="shared" si="6"/>
        <v>0</v>
      </c>
      <c r="P37" s="10">
        <f>-((SIN(B$2/180*PI())*SIN(A37/180*PI())*SIN(B37/180*PI())-COS(B$2/180*PI())*COS(C37/180*PI())*COS(A37/180*PI())*SIN(B37/180*PI())-COS(B$2/180*PI())*SIN(C37/180*PI())*COS(B37/180*PI())))</f>
        <v>0.357702637236483</v>
      </c>
      <c r="Q37" s="10">
        <f>-((SIN(B$2/180*PI())*SIN(A37/180*PI())*COS(B37/180*PI())-COS(B$2/180*PI())*COS(C37/180*PI())*COS(A37/180*PI())*COS(B37/180*PI())+COS(B$2/180*PI())*SIN(C37/180*PI())*SIN(B37/180*PI())))</f>
        <v>0.405268781016957</v>
      </c>
      <c r="R37" s="10">
        <f>(SIN(B$2/180*PI())*COS(A37/180*PI())+COS(B$2/180*PI())*COS(C37/180*PI())*SIN(A37/180*PI()))</f>
        <v>-0.84131209336791</v>
      </c>
      <c r="S37" s="10">
        <f t="shared" si="7"/>
        <v>1</v>
      </c>
      <c r="T37" s="10">
        <f t="shared" ref="T37:V37" si="92">(1-T$2)*P37+W$2</f>
        <v>0.357702637236483</v>
      </c>
      <c r="U37" s="10">
        <f t="shared" si="92"/>
        <v>0.405268781016957</v>
      </c>
      <c r="V37" s="10">
        <f t="shared" si="92"/>
        <v>-0.84131209336791</v>
      </c>
      <c r="W37" s="10">
        <f t="shared" si="9"/>
        <v>1</v>
      </c>
      <c r="X37" s="10">
        <f t="shared" si="10"/>
        <v>-0.270120160238828</v>
      </c>
      <c r="Y37" s="10">
        <f t="shared" si="11"/>
        <v>0.467861841682295</v>
      </c>
      <c r="Z37" s="14">
        <f t="shared" si="12"/>
        <v>330</v>
      </c>
      <c r="AA37" s="10">
        <f t="shared" si="23"/>
        <v>0</v>
      </c>
      <c r="AB37" s="10">
        <f t="shared" si="13"/>
        <v>0.540240320477655</v>
      </c>
      <c r="AC37" s="10">
        <f t="shared" si="14"/>
        <v>0.540240320477655</v>
      </c>
      <c r="AD37" s="1">
        <f t="shared" si="15"/>
        <v>57.3</v>
      </c>
      <c r="AE37" s="14">
        <f t="shared" si="16"/>
        <v>41.4326099415545</v>
      </c>
      <c r="AF37" s="14">
        <f t="shared" si="17"/>
        <v>41.4326099415545</v>
      </c>
      <c r="AG37" s="14">
        <f t="shared" si="18"/>
        <v>0</v>
      </c>
      <c r="AI37" s="20">
        <f t="shared" si="24"/>
        <v>47954.7893219709</v>
      </c>
      <c r="AJ37" s="20">
        <f t="shared" si="25"/>
        <v>-23100.3205179665</v>
      </c>
      <c r="AK37" s="20">
        <f t="shared" si="26"/>
        <v>-20389.0503224796</v>
      </c>
      <c r="AL37" s="20">
        <f t="shared" si="27"/>
        <v>47954</v>
      </c>
      <c r="AM37" s="20">
        <f t="shared" si="19"/>
        <v>-23100</v>
      </c>
      <c r="AN37" s="20">
        <f t="shared" si="20"/>
        <v>-20389</v>
      </c>
      <c r="AO37" s="1" t="s">
        <v>46</v>
      </c>
      <c r="AP37" s="1" t="s">
        <v>47</v>
      </c>
      <c r="AR37" s="23" t="str">
        <f t="shared" si="30"/>
        <v>FFFFFFDC,T,600,X,47954,Y,-23100,Z,-20389,FFAAAAAA</v>
      </c>
    </row>
    <row r="38" s="1" customFormat="1" spans="1:44">
      <c r="A38" s="1">
        <f>A$4</f>
        <v>179.975677279413</v>
      </c>
      <c r="B38" s="1">
        <f>B$4</f>
        <v>191.451540131099</v>
      </c>
      <c r="C38" s="1">
        <v>340</v>
      </c>
      <c r="D38" s="10">
        <f>SIN(A38/180*PI())*SIN(B38/180*PI())*(1-H$2)</f>
        <v>-8.42821222932925e-5</v>
      </c>
      <c r="E38" s="10">
        <f>SIN(A38/180*PI())*COS(B38/180*PI())*(1-I$2)</f>
        <v>-0.000416060783186859</v>
      </c>
      <c r="F38" s="10">
        <f>COS(A38/180*PI())*(1-J$2)</f>
        <v>-0.99999990989497</v>
      </c>
      <c r="G38" s="10">
        <f t="shared" si="0"/>
        <v>1</v>
      </c>
      <c r="H38" s="10">
        <f t="shared" ref="H38:J38" si="93">D38+K$2</f>
        <v>-8.42821222932925e-5</v>
      </c>
      <c r="I38" s="10">
        <f t="shared" si="93"/>
        <v>-0.000416060783186859</v>
      </c>
      <c r="J38" s="10">
        <f t="shared" si="93"/>
        <v>-0.99999990989497</v>
      </c>
      <c r="K38" s="10">
        <f t="shared" si="2"/>
        <v>1</v>
      </c>
      <c r="L38" s="14">
        <f t="shared" si="3"/>
        <v>191.451540131099</v>
      </c>
      <c r="M38" s="14">
        <f t="shared" si="4"/>
        <v>0</v>
      </c>
      <c r="N38" s="14">
        <f t="shared" si="5"/>
        <v>179.975677279413</v>
      </c>
      <c r="O38" s="10">
        <f t="shared" si="6"/>
        <v>0</v>
      </c>
      <c r="P38" s="10">
        <f>-((SIN(B$2/180*PI())*SIN(A38/180*PI())*SIN(B38/180*PI())-COS(B$2/180*PI())*COS(C38/180*PI())*COS(A38/180*PI())*SIN(B38/180*PI())-COS(B$2/180*PI())*SIN(C38/180*PI())*COS(B38/180*PI())))</f>
        <v>0.281956012256974</v>
      </c>
      <c r="Q38" s="10">
        <f>-((SIN(B$2/180*PI())*SIN(A38/180*PI())*COS(B38/180*PI())-COS(B$2/180*PI())*COS(C38/180*PI())*COS(A38/180*PI())*COS(B38/180*PI())+COS(B$2/180*PI())*SIN(C38/180*PI())*SIN(B38/180*PI())))</f>
        <v>0.461219249239131</v>
      </c>
      <c r="R38" s="10">
        <f>(SIN(B$2/180*PI())*COS(A38/180*PI())+COS(B$2/180*PI())*COS(C38/180*PI())*SIN(A38/180*PI()))</f>
        <v>-0.841295198657069</v>
      </c>
      <c r="S38" s="10">
        <f t="shared" si="7"/>
        <v>1</v>
      </c>
      <c r="T38" s="10">
        <f t="shared" ref="T38:V38" si="94">(1-T$2)*P38+W$2</f>
        <v>0.281956012256974</v>
      </c>
      <c r="U38" s="10">
        <f t="shared" si="94"/>
        <v>0.461219249239131</v>
      </c>
      <c r="V38" s="10">
        <f t="shared" si="94"/>
        <v>-0.841295198657069</v>
      </c>
      <c r="W38" s="10">
        <f t="shared" si="9"/>
        <v>1</v>
      </c>
      <c r="X38" s="10">
        <f t="shared" si="10"/>
        <v>-0.184773071840073</v>
      </c>
      <c r="Y38" s="10">
        <f t="shared" si="11"/>
        <v>0.507659842603866</v>
      </c>
      <c r="Z38" s="14">
        <f t="shared" si="12"/>
        <v>340</v>
      </c>
      <c r="AA38" s="10">
        <f t="shared" si="23"/>
        <v>0</v>
      </c>
      <c r="AB38" s="10">
        <f t="shared" si="13"/>
        <v>0.540240320477655</v>
      </c>
      <c r="AC38" s="10">
        <f t="shared" si="14"/>
        <v>0.540240320477655</v>
      </c>
      <c r="AD38" s="1">
        <f t="shared" si="15"/>
        <v>57.3</v>
      </c>
      <c r="AE38" s="14">
        <f t="shared" si="16"/>
        <v>31.4385918787875</v>
      </c>
      <c r="AF38" s="14">
        <f t="shared" si="17"/>
        <v>31.4385918787875</v>
      </c>
      <c r="AG38" s="14">
        <f t="shared" si="18"/>
        <v>0</v>
      </c>
      <c r="AI38" s="21">
        <f t="shared" si="24"/>
        <v>47953.826323453</v>
      </c>
      <c r="AJ38" s="21">
        <f t="shared" si="25"/>
        <v>-26289.4972066305</v>
      </c>
      <c r="AK38" s="21">
        <f t="shared" si="26"/>
        <v>-16071.4926986475</v>
      </c>
      <c r="AL38" s="20">
        <f t="shared" si="27"/>
        <v>47953</v>
      </c>
      <c r="AM38" s="20">
        <f t="shared" si="19"/>
        <v>-26289</v>
      </c>
      <c r="AN38" s="20">
        <f t="shared" si="20"/>
        <v>-16071</v>
      </c>
      <c r="AO38" s="1" t="s">
        <v>46</v>
      </c>
      <c r="AP38" s="1" t="s">
        <v>47</v>
      </c>
      <c r="AR38" s="3" t="str">
        <f t="shared" si="30"/>
        <v>FFFFFFDC,T,600,X,47953,Y,-26289,Z,-16071,FFAAAAAA</v>
      </c>
    </row>
    <row r="39" s="1" customFormat="1" spans="1:44">
      <c r="A39" s="1">
        <f>A$4</f>
        <v>179.975677279413</v>
      </c>
      <c r="B39" s="1">
        <f>B$4</f>
        <v>191.451540131099</v>
      </c>
      <c r="C39" s="1">
        <v>350</v>
      </c>
      <c r="D39" s="10">
        <f>SIN(A39/180*PI())*SIN(B39/180*PI())*(1-H$2)</f>
        <v>-8.42821222932925e-5</v>
      </c>
      <c r="E39" s="10">
        <f>SIN(A39/180*PI())*COS(B39/180*PI())*(1-I$2)</f>
        <v>-0.000416060783186859</v>
      </c>
      <c r="F39" s="10">
        <f>COS(A39/180*PI())*(1-J$2)</f>
        <v>-0.99999990989497</v>
      </c>
      <c r="G39" s="10">
        <f t="shared" si="0"/>
        <v>1</v>
      </c>
      <c r="H39" s="10">
        <f t="shared" ref="H39:J39" si="95">D39+K$2</f>
        <v>-8.42821222932925e-5</v>
      </c>
      <c r="I39" s="10">
        <f t="shared" si="95"/>
        <v>-0.000416060783186859</v>
      </c>
      <c r="J39" s="10">
        <f t="shared" si="95"/>
        <v>-0.99999990989497</v>
      </c>
      <c r="K39" s="10">
        <f t="shared" si="2"/>
        <v>1</v>
      </c>
      <c r="L39" s="14">
        <f t="shared" si="3"/>
        <v>191.451540131099</v>
      </c>
      <c r="M39" s="14">
        <f t="shared" si="4"/>
        <v>0</v>
      </c>
      <c r="N39" s="14">
        <f t="shared" si="5"/>
        <v>179.975677279413</v>
      </c>
      <c r="O39" s="10">
        <f t="shared" si="6"/>
        <v>0</v>
      </c>
      <c r="P39" s="10">
        <f>-((SIN(B$2/180*PI())*SIN(A39/180*PI())*SIN(B39/180*PI())-COS(B$2/180*PI())*COS(C39/180*PI())*COS(A39/180*PI())*SIN(B39/180*PI())-COS(B$2/180*PI())*SIN(C39/180*PI())*COS(B39/180*PI())))</f>
        <v>0.197644451521073</v>
      </c>
      <c r="Q39" s="10">
        <f>-((SIN(B$2/180*PI())*SIN(A39/180*PI())*COS(B39/180*PI())-COS(B$2/180*PI())*COS(C39/180*PI())*COS(A39/180*PI())*COS(B39/180*PI())+COS(B$2/180*PI())*SIN(C39/180*PI())*SIN(B39/180*PI())))</f>
        <v>0.503166442169315</v>
      </c>
      <c r="R39" s="10">
        <f>(SIN(B$2/180*PI())*COS(A39/180*PI())+COS(B$2/180*PI())*COS(C39/180*PI())*SIN(A39/180*PI()))</f>
        <v>-0.841284852031467</v>
      </c>
      <c r="S39" s="10">
        <f t="shared" si="7"/>
        <v>1</v>
      </c>
      <c r="T39" s="10">
        <f t="shared" ref="T39:V39" si="96">(1-T$2)*P39+W$2</f>
        <v>0.197644451521073</v>
      </c>
      <c r="U39" s="10">
        <f t="shared" si="96"/>
        <v>0.503166442169315</v>
      </c>
      <c r="V39" s="10">
        <f t="shared" si="96"/>
        <v>-0.841284852031467</v>
      </c>
      <c r="W39" s="10">
        <f t="shared" si="9"/>
        <v>1</v>
      </c>
      <c r="X39" s="10">
        <f t="shared" si="10"/>
        <v>-0.0938117471531432</v>
      </c>
      <c r="Y39" s="10">
        <f t="shared" si="11"/>
        <v>0.532032856096194</v>
      </c>
      <c r="Z39" s="14">
        <f t="shared" si="12"/>
        <v>350</v>
      </c>
      <c r="AA39" s="10">
        <f t="shared" si="23"/>
        <v>0</v>
      </c>
      <c r="AB39" s="10">
        <f t="shared" si="13"/>
        <v>0.540240320477655</v>
      </c>
      <c r="AC39" s="10">
        <f t="shared" si="14"/>
        <v>0.540240320477655</v>
      </c>
      <c r="AD39" s="1">
        <f t="shared" si="15"/>
        <v>57.3</v>
      </c>
      <c r="AE39" s="14">
        <f t="shared" si="16"/>
        <v>21.4449663673848</v>
      </c>
      <c r="AF39" s="14">
        <f t="shared" si="17"/>
        <v>21.4449663673848</v>
      </c>
      <c r="AG39" s="14">
        <f t="shared" si="18"/>
        <v>0</v>
      </c>
      <c r="AI39" s="21">
        <f t="shared" si="24"/>
        <v>47953.2365657936</v>
      </c>
      <c r="AJ39" s="21">
        <f t="shared" si="25"/>
        <v>-28680.487203651</v>
      </c>
      <c r="AK39" s="21">
        <f t="shared" si="26"/>
        <v>-11265.7337367012</v>
      </c>
      <c r="AL39" s="20">
        <f t="shared" si="27"/>
        <v>47953</v>
      </c>
      <c r="AM39" s="20">
        <f t="shared" si="19"/>
        <v>-28680</v>
      </c>
      <c r="AN39" s="20">
        <f t="shared" si="20"/>
        <v>-11265</v>
      </c>
      <c r="AO39" s="1" t="s">
        <v>46</v>
      </c>
      <c r="AP39" s="1" t="s">
        <v>47</v>
      </c>
      <c r="AR39" s="3" t="str">
        <f t="shared" si="30"/>
        <v>FFFFFFDC,T,600,X,47953,Y,-28680,Z,-11265,FFAAAAAA</v>
      </c>
    </row>
    <row r="40" s="1" customFormat="1" spans="1:44">
      <c r="A40" s="1">
        <f>A$4</f>
        <v>179.975677279413</v>
      </c>
      <c r="B40" s="1">
        <f>B$4</f>
        <v>191.451540131099</v>
      </c>
      <c r="C40" s="1">
        <v>360</v>
      </c>
      <c r="D40" s="10">
        <f>SIN(A40/180*PI())*SIN(B40/180*PI())*(1-H$2)</f>
        <v>-8.42821222932925e-5</v>
      </c>
      <c r="E40" s="10">
        <f>SIN(A40/180*PI())*COS(B40/180*PI())*(1-I$2)</f>
        <v>-0.000416060783186859</v>
      </c>
      <c r="F40" s="10">
        <f>COS(A40/180*PI())*(1-J$2)</f>
        <v>-0.99999990989497</v>
      </c>
      <c r="G40" s="10">
        <f t="shared" si="0"/>
        <v>1</v>
      </c>
      <c r="H40" s="10">
        <f t="shared" ref="H40:J40" si="97">D40+K$2</f>
        <v>-8.42821222932925e-5</v>
      </c>
      <c r="I40" s="10">
        <f t="shared" si="97"/>
        <v>-0.000416060783186859</v>
      </c>
      <c r="J40" s="10">
        <f t="shared" si="97"/>
        <v>-0.99999990989497</v>
      </c>
      <c r="K40" s="10">
        <f t="shared" si="2"/>
        <v>1</v>
      </c>
      <c r="L40" s="14">
        <f t="shared" si="3"/>
        <v>191.451540131099</v>
      </c>
      <c r="M40" s="14">
        <f t="shared" si="4"/>
        <v>0</v>
      </c>
      <c r="N40" s="14">
        <f t="shared" si="5"/>
        <v>179.975677279413</v>
      </c>
      <c r="O40" s="10">
        <f t="shared" si="6"/>
        <v>0</v>
      </c>
      <c r="P40" s="10">
        <f>-((SIN(B$2/180*PI())*SIN(A40/180*PI())*SIN(B40/180*PI())-COS(B$2/180*PI())*COS(C40/180*PI())*COS(A40/180*PI())*SIN(B40/180*PI())-COS(B$2/180*PI())*SIN(C40/180*PI())*COS(B40/180*PI())))</f>
        <v>0.107329719138034</v>
      </c>
      <c r="Q40" s="10">
        <f>-((SIN(B$2/180*PI())*SIN(A40/180*PI())*COS(B40/180*PI())-COS(B$2/180*PI())*COS(C40/180*PI())*COS(A40/180*PI())*COS(B40/180*PI())+COS(B$2/180*PI())*SIN(C40/180*PI())*SIN(B40/180*PI())))</f>
        <v>0.529835815576631</v>
      </c>
      <c r="R40" s="10">
        <f>(SIN(B$2/180*PI())*COS(A40/180*PI())+COS(B$2/180*PI())*COS(C40/180*PI())*SIN(A40/180*PI()))</f>
        <v>-0.841281367868086</v>
      </c>
      <c r="S40" s="10">
        <f t="shared" si="7"/>
        <v>1</v>
      </c>
      <c r="T40" s="10">
        <f t="shared" ref="T40:V40" si="98">(1-T$2)*P40+W$2</f>
        <v>0.107329719138034</v>
      </c>
      <c r="U40" s="10">
        <f t="shared" si="98"/>
        <v>0.529835815576631</v>
      </c>
      <c r="V40" s="10">
        <f t="shared" si="98"/>
        <v>-0.841281367868086</v>
      </c>
      <c r="W40" s="10">
        <f t="shared" si="9"/>
        <v>1</v>
      </c>
      <c r="X40" s="10">
        <f t="shared" si="10"/>
        <v>-1.38777878078145e-16</v>
      </c>
      <c r="Y40" s="10">
        <f t="shared" si="11"/>
        <v>0.540240320477655</v>
      </c>
      <c r="Z40" s="14">
        <f t="shared" si="12"/>
        <v>360</v>
      </c>
      <c r="AA40" s="10">
        <f>IF((Z40-C40)&gt;180,(Z40-C40-360),IF((Z40-C40)&lt;-180,(Z40-C40+360),(Z40-C40)))</f>
        <v>0</v>
      </c>
      <c r="AB40" s="10">
        <f t="shared" si="13"/>
        <v>0.540240320477655</v>
      </c>
      <c r="AC40" s="10">
        <f t="shared" si="14"/>
        <v>0.540240320477655</v>
      </c>
      <c r="AD40" s="1">
        <f t="shared" si="15"/>
        <v>57.3</v>
      </c>
      <c r="AE40" s="14">
        <f t="shared" si="16"/>
        <v>11.451540131099</v>
      </c>
      <c r="AF40" s="14">
        <f t="shared" si="17"/>
        <v>11.451540131099</v>
      </c>
      <c r="AG40" s="14">
        <f t="shared" si="18"/>
        <v>0</v>
      </c>
      <c r="AI40" s="20">
        <f t="shared" si="24"/>
        <v>47953.0379684809</v>
      </c>
      <c r="AJ40" s="20">
        <f t="shared" si="25"/>
        <v>-30200.641487868</v>
      </c>
      <c r="AK40" s="20">
        <f t="shared" si="26"/>
        <v>-6117.79399086795</v>
      </c>
      <c r="AL40" s="20">
        <f t="shared" si="27"/>
        <v>47953</v>
      </c>
      <c r="AM40" s="20">
        <f t="shared" si="19"/>
        <v>-30200</v>
      </c>
      <c r="AN40" s="20">
        <f t="shared" si="20"/>
        <v>-6117</v>
      </c>
      <c r="AO40" s="1" t="s">
        <v>46</v>
      </c>
      <c r="AP40" s="1" t="s">
        <v>47</v>
      </c>
      <c r="AR40" s="23" t="str">
        <f t="shared" si="30"/>
        <v>FFFFFFDC,T,600,X,47953,Y,-30200,Z,-6117,FFAAAAAA</v>
      </c>
    </row>
    <row r="41" s="1" customFormat="1" spans="4:44">
      <c r="D41" s="10"/>
      <c r="E41" s="10"/>
      <c r="F41" s="10"/>
      <c r="G41" s="10"/>
      <c r="H41" s="10"/>
      <c r="I41" s="10"/>
      <c r="J41" s="10"/>
      <c r="K41" s="10"/>
      <c r="L41" s="14"/>
      <c r="M41" s="14"/>
      <c r="N41" s="14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4"/>
      <c r="AR41" s="3"/>
    </row>
    <row r="42" s="1" customFormat="1" spans="24:44">
      <c r="X42" s="17"/>
      <c r="Y42" s="17"/>
      <c r="Z42" s="19"/>
      <c r="AR42" s="3"/>
    </row>
    <row r="43" s="1" customFormat="1" spans="24:44">
      <c r="X43" s="17"/>
      <c r="Y43" s="17"/>
      <c r="Z43" s="19"/>
      <c r="AR43" s="3"/>
    </row>
    <row r="44" s="1" customFormat="1" spans="24:44">
      <c r="X44" s="17"/>
      <c r="Y44" s="17"/>
      <c r="Z44" s="19"/>
      <c r="AR44" s="3"/>
    </row>
    <row r="45" s="1" customFormat="1" spans="24:44">
      <c r="X45" s="17"/>
      <c r="Y45" s="17"/>
      <c r="Z45" s="19"/>
      <c r="AR45" s="3"/>
    </row>
    <row r="46" s="1" customFormat="1" spans="24:44">
      <c r="X46" s="17"/>
      <c r="Y46" s="17"/>
      <c r="Z46" s="19"/>
      <c r="AR46" s="3"/>
    </row>
    <row r="47" s="1" customFormat="1" spans="24:44">
      <c r="X47" s="17"/>
      <c r="Y47" s="17"/>
      <c r="Z47" s="19"/>
      <c r="AR47" s="3"/>
    </row>
    <row r="48" s="1" customFormat="1" spans="24:44">
      <c r="X48" s="17"/>
      <c r="Y48" s="17"/>
      <c r="Z48" s="19"/>
      <c r="AR48" s="3"/>
    </row>
    <row r="49" s="1" customFormat="1" spans="24:44">
      <c r="X49" s="17"/>
      <c r="Y49" s="17"/>
      <c r="Z49" s="19"/>
      <c r="AR49" s="3"/>
    </row>
    <row r="50" s="1" customFormat="1" spans="24:44">
      <c r="X50" s="17"/>
      <c r="Y50" s="17"/>
      <c r="Z50" s="19"/>
      <c r="AR50" s="3"/>
    </row>
    <row r="51" s="1" customFormat="1" spans="24:44">
      <c r="X51" s="17"/>
      <c r="Y51" s="17"/>
      <c r="Z51" s="19"/>
      <c r="AR51" s="3"/>
    </row>
    <row r="52" s="1" customFormat="1" spans="24:44">
      <c r="X52" s="17"/>
      <c r="Y52" s="17"/>
      <c r="Z52" s="19"/>
      <c r="AR52" s="3"/>
    </row>
    <row r="53" s="1" customFormat="1" spans="24:44">
      <c r="X53" s="17"/>
      <c r="Y53" s="17"/>
      <c r="Z53" s="19"/>
      <c r="AR53" s="3"/>
    </row>
    <row r="54" s="1" customFormat="1" spans="24:44">
      <c r="X54" s="17"/>
      <c r="Y54" s="17"/>
      <c r="Z54" s="19"/>
      <c r="AR54" s="3"/>
    </row>
    <row r="55" s="1" customFormat="1" spans="24:44">
      <c r="X55" s="17"/>
      <c r="Y55" s="17"/>
      <c r="Z55" s="19"/>
      <c r="AR55" s="3"/>
    </row>
    <row r="56" s="1" customFormat="1" spans="24:44">
      <c r="X56" s="17"/>
      <c r="Y56" s="17"/>
      <c r="Z56" s="19"/>
      <c r="AR56" s="3"/>
    </row>
    <row r="57" s="1" customFormat="1" spans="24:44">
      <c r="X57" s="17"/>
      <c r="Y57" s="17"/>
      <c r="Z57" s="19"/>
      <c r="AR57" s="3"/>
    </row>
    <row r="58" s="1" customFormat="1" spans="24:44">
      <c r="X58" s="17"/>
      <c r="Y58" s="17"/>
      <c r="Z58" s="19"/>
      <c r="AR58" s="3"/>
    </row>
    <row r="59" s="1" customFormat="1" spans="24:44">
      <c r="X59" s="17"/>
      <c r="Y59" s="17"/>
      <c r="Z59" s="19"/>
      <c r="AR59" s="3"/>
    </row>
    <row r="60" s="1" customFormat="1" spans="24:44">
      <c r="X60" s="17"/>
      <c r="Y60" s="17"/>
      <c r="Z60" s="19"/>
      <c r="AR60" s="3"/>
    </row>
    <row r="61" s="1" customFormat="1" spans="24:44">
      <c r="X61" s="17"/>
      <c r="Y61" s="17"/>
      <c r="Z61" s="19"/>
      <c r="AR61" s="3"/>
    </row>
    <row r="62" s="1" customFormat="1" spans="24:44">
      <c r="X62" s="17"/>
      <c r="Y62" s="17"/>
      <c r="Z62" s="19"/>
      <c r="AR62" s="3"/>
    </row>
    <row r="63" s="1" customFormat="1" spans="24:44">
      <c r="X63" s="17"/>
      <c r="Y63" s="17"/>
      <c r="Z63" s="19"/>
      <c r="AR63" s="3"/>
    </row>
    <row r="64" s="1" customFormat="1" spans="24:44">
      <c r="X64" s="17"/>
      <c r="Y64" s="17"/>
      <c r="Z64" s="19"/>
      <c r="AR64" s="3"/>
    </row>
    <row r="65" s="1" customFormat="1" spans="24:44">
      <c r="X65" s="17"/>
      <c r="Y65" s="17"/>
      <c r="Z65" s="19"/>
      <c r="AR65" s="3"/>
    </row>
    <row r="66" s="1" customFormat="1" spans="24:44">
      <c r="X66" s="17"/>
      <c r="Y66" s="17"/>
      <c r="Z66" s="19"/>
      <c r="AR66" s="3"/>
    </row>
    <row r="67" s="1" customFormat="1" spans="24:44">
      <c r="X67" s="17"/>
      <c r="Y67" s="17"/>
      <c r="Z67" s="19"/>
      <c r="AR67" s="3"/>
    </row>
    <row r="68" s="1" customFormat="1" spans="24:44">
      <c r="X68" s="17"/>
      <c r="Y68" s="17"/>
      <c r="Z68" s="19"/>
      <c r="AR6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NBIG-SDIM</vt:lpstr>
      <vt:lpstr>PCM-SDIM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bqcsz</dc:creator>
  <cp:lastModifiedBy>Administrator</cp:lastModifiedBy>
  <dcterms:created xsi:type="dcterms:W3CDTF">2023-03-15T12:41:00Z</dcterms:created>
  <dcterms:modified xsi:type="dcterms:W3CDTF">2024-06-19T03:17:27Z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2AA69E26F9C64F4D9545883F18F51DDB_13</vt:lpwstr>
  </property>
  <property fmtid="{D5CDD505-2E9C-101B-9397-08002B2CF9AE}" pid="3" name="KSOProductBuildVer">
    <vt:lpwstr>2052-12.1.0.16929</vt:lpwstr>
  </property>
</Properties>
</file>